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 activeTab="5"/>
  </bookViews>
  <sheets>
    <sheet name="Sheet1" sheetId="1" r:id="rId1"/>
    <sheet name="Sheet2" sheetId="2" r:id="rId2"/>
    <sheet name="renja 2022" sheetId="3" r:id="rId3"/>
    <sheet name="sppd" sheetId="4" r:id="rId4"/>
    <sheet name="renstra" sheetId="5" r:id="rId5"/>
    <sheet name="renja dari renstra" sheetId="6" r:id="rId6"/>
  </sheets>
  <calcPr calcId="144525"/>
</workbook>
</file>

<file path=xl/calcChain.xml><?xml version="1.0" encoding="utf-8"?>
<calcChain xmlns="http://schemas.openxmlformats.org/spreadsheetml/2006/main">
  <c r="L35" i="3" l="1"/>
  <c r="L22" i="3"/>
  <c r="L46" i="3"/>
  <c r="I145" i="6"/>
  <c r="L24" i="3"/>
  <c r="L27" i="3"/>
  <c r="L20" i="3"/>
  <c r="L17" i="3"/>
  <c r="L16" i="3"/>
  <c r="L15" i="3"/>
  <c r="L14" i="3"/>
  <c r="L13" i="3"/>
  <c r="L8" i="4"/>
  <c r="L9" i="4"/>
  <c r="L10" i="4"/>
  <c r="L11" i="4"/>
  <c r="L12" i="4"/>
  <c r="L13" i="4"/>
  <c r="L14" i="4"/>
  <c r="L15" i="4"/>
  <c r="L16" i="4"/>
  <c r="L17" i="4"/>
  <c r="L18" i="4"/>
  <c r="I18" i="4"/>
  <c r="I17" i="4"/>
  <c r="L7" i="4"/>
  <c r="L44" i="3"/>
  <c r="L19" i="3"/>
  <c r="I8" i="4"/>
  <c r="I9" i="4"/>
  <c r="I10" i="4"/>
  <c r="I11" i="4"/>
  <c r="I12" i="4"/>
  <c r="I13" i="4"/>
  <c r="I14" i="4"/>
  <c r="I15" i="4"/>
  <c r="I16" i="4"/>
  <c r="I7" i="4"/>
  <c r="L87" i="3" l="1"/>
  <c r="L90" i="3" s="1"/>
  <c r="L19" i="4"/>
  <c r="T34" i="1"/>
  <c r="T33" i="1"/>
  <c r="T31" i="1"/>
  <c r="T18" i="1"/>
  <c r="T19" i="1"/>
  <c r="T20" i="1"/>
  <c r="T22" i="1"/>
  <c r="T24" i="1"/>
  <c r="T30" i="1"/>
  <c r="T26" i="1"/>
  <c r="T27" i="1"/>
  <c r="T28" i="1"/>
  <c r="T29" i="1"/>
  <c r="T35" i="1"/>
  <c r="T39" i="1"/>
  <c r="T40" i="1"/>
  <c r="T37" i="1"/>
  <c r="T17" i="1"/>
</calcChain>
</file>

<file path=xl/sharedStrings.xml><?xml version="1.0" encoding="utf-8"?>
<sst xmlns="http://schemas.openxmlformats.org/spreadsheetml/2006/main" count="2118" uniqueCount="752">
  <si>
    <t>1.395.928.969,00</t>
  </si>
  <si>
    <t>Kode</t>
  </si>
  <si>
    <t>Urusan/Bidang Urusan Pemerintahan Daerah dan Program/Kegiatan</t>
  </si>
  <si>
    <t>INDIKATOR KINERJA PROGRAM (Outcome) / KEGIATAN (Output)</t>
  </si>
  <si>
    <t>Satuan</t>
  </si>
  <si>
    <t>Target Program dan</t>
  </si>
  <si>
    <t>Kegiatan Renja Tahun 2020</t>
  </si>
  <si>
    <t>Perkiraan Realisasi Capaian Target Renstra s/d Tahun 2020</t>
  </si>
  <si>
    <t>Realisasi Capaian Program dan Kegiatan</t>
  </si>
  <si>
    <t>s/d Tahun 2020</t>
  </si>
  <si>
    <t>Tingkat Capaian</t>
  </si>
  <si>
    <t>Realisasi Target</t>
  </si>
  <si>
    <t>Renstra (%)</t>
  </si>
  <si>
    <t>K</t>
  </si>
  <si>
    <t xml:space="preserve"> Rp. </t>
  </si>
  <si>
    <t>Rp.</t>
  </si>
  <si>
    <t>10=(5+7+9)</t>
  </si>
  <si>
    <t>11=(10/4)</t>
  </si>
  <si>
    <t>Belanja</t>
  </si>
  <si>
    <t>Belanja Tidak Langsung</t>
  </si>
  <si>
    <t>Belanja Gaji dan Tunjangan</t>
  </si>
  <si>
    <t>Belanja Lansung</t>
  </si>
  <si>
    <t>1.668.129.187,00</t>
  </si>
  <si>
    <t>83,68</t>
  </si>
  <si>
    <t>Program Pelayanan Administrasi Perkantoran</t>
  </si>
  <si>
    <t>Penyediaan Jasa Komunikasi, Sumber Daya air dan Listrik</t>
  </si>
  <si>
    <t>Terpenuhinya Kebutuhan Jasa Komunikasi, Air dan Listrik</t>
  </si>
  <si>
    <t>bulan</t>
  </si>
  <si>
    <t>12 bln</t>
  </si>
  <si>
    <t>Penyediaan Bahan Bacaan dan Peraturan Perundang-Undangan</t>
  </si>
  <si>
    <t>Tersedianya Bahan Bacaan dan Perundang-Undangan</t>
  </si>
  <si>
    <t>penyedia</t>
  </si>
  <si>
    <t>Rapat-Rapat Koordinasi dan Konsultasi Dalam dan Luar Daerah</t>
  </si>
  <si>
    <t>Terlaksananya Koordinasi dan Konsultasi Sebagai Pendudukan Tugas Koordinasi dan Fasilitasi</t>
  </si>
  <si>
    <t>kali</t>
  </si>
  <si>
    <t>Pelaksanaan Penunjang Administrasi Perkantoran</t>
  </si>
  <si>
    <t>Tersedinya Penunjang Administrasi Perkantoran</t>
  </si>
  <si>
    <t>Peningkatan Sarana dan Prasarana Aparatur</t>
  </si>
  <si>
    <t>paket</t>
  </si>
  <si>
    <t>Pemeliharaan Rutin/Berkala  Kendaraan Dinas / Operasional</t>
  </si>
  <si>
    <t>Terpeliharanya Peralatan Gedung Kantor dengan baik</t>
  </si>
  <si>
    <t>8 unit</t>
  </si>
  <si>
    <t>Peningkatan Disiplin Aparatur</t>
  </si>
  <si>
    <t>Pengadaan Pakaian Khusus Hari-Hari Tertentu</t>
  </si>
  <si>
    <t>Jumlah Pakaian untuk Hari-Hari Tertentu yang tersedia</t>
  </si>
  <si>
    <t>1 set</t>
  </si>
  <si>
    <t>1 paket</t>
  </si>
  <si>
    <t>Peningkatan Pengembangan Sistem Pelaporan Capaian Kinerja dan Keuangan</t>
  </si>
  <si>
    <t>Penyusunan dan Evaluasi SOP Kecamatan</t>
  </si>
  <si>
    <t>Tersedianya SOP Kecamatan</t>
  </si>
  <si>
    <t>dokumen</t>
  </si>
  <si>
    <t>1 dkm</t>
  </si>
  <si>
    <t>Penyusunan LAKIP</t>
  </si>
  <si>
    <t>Tersedianya LAKIP Kecamatan</t>
  </si>
  <si>
    <t>Penyusunan Pelaporan Keuangan Triwulan</t>
  </si>
  <si>
    <t>Tersedianya laporan Keungan per Triwulan</t>
  </si>
  <si>
    <t>4 dkm</t>
  </si>
  <si>
    <t>Penyusunan RKA/DPA/DPPA</t>
  </si>
  <si>
    <t>Tersedianya Dokumen DPA</t>
  </si>
  <si>
    <t>Peningkatan Pengelolaan Barang</t>
  </si>
  <si>
    <t>Terlaksananya Peningkatan Pengelolaan Barang</t>
  </si>
  <si>
    <t>laporan</t>
  </si>
  <si>
    <t>Pembangunan Kebudayaan dan Cinta Tanah Air</t>
  </si>
  <si>
    <t>Pelaksanaan HUT Proklamasi RI</t>
  </si>
  <si>
    <t>Terlaksananya HUT Proklamasi</t>
  </si>
  <si>
    <t>1 kgtn</t>
  </si>
  <si>
    <t xml:space="preserve">Pelaksanaan Hari Jadi Selayar </t>
  </si>
  <si>
    <t xml:space="preserve">Dipentaskannya Budaya Melalui Pelaksanaan Hari Jadi </t>
  </si>
  <si>
    <t>6 desa</t>
  </si>
  <si>
    <t>Musrembang Kecamatan</t>
  </si>
  <si>
    <t>Pembinaan Lanjutan Kecamatan Sehat</t>
  </si>
  <si>
    <t>Pemberdayaan dan Kesejahteraan Keluarga</t>
  </si>
  <si>
    <t>Penunjang Operasional PKK Kecamatan</t>
  </si>
  <si>
    <t>Terlaksananya Kegiatan Pembinaan PKK Di Kecamatan</t>
  </si>
  <si>
    <t>3 dkm</t>
  </si>
  <si>
    <t>Penyusunan Renstra SKPD</t>
  </si>
  <si>
    <t>Tersedianya Renstra Kecamatan</t>
  </si>
  <si>
    <t>Program Peningkatan Kinerja Pemerintah Desa</t>
  </si>
  <si>
    <t>Asistensi Penyusunan APBDes</t>
  </si>
  <si>
    <t>Tersusunnya APBDes sesuai peraturan perundang-undangan</t>
  </si>
  <si>
    <t>Koordinasi dan Monitorig Kegiatan Pembangunan Desa /Kelurahan</t>
  </si>
  <si>
    <t>Terkoordinasinya kegiatan pembangunan desa</t>
  </si>
  <si>
    <t>Musrenbang Kecamatan</t>
  </si>
  <si>
    <t>Terprioritaskannya usulan pembangunan desa</t>
  </si>
  <si>
    <t>Tabel T-C.31</t>
  </si>
  <si>
    <t>Review terhadap Rancangan Awal RKPD Tahun 2022</t>
  </si>
  <si>
    <t>Kecamatan Pasilambena</t>
  </si>
  <si>
    <t>No</t>
  </si>
  <si>
    <t>Rancangan Awal RKPD</t>
  </si>
  <si>
    <t>Hasil Analisis Kebutuhan</t>
  </si>
  <si>
    <t>Catatan Penting</t>
  </si>
  <si>
    <t>Program / Kegiatan</t>
  </si>
  <si>
    <t>Indikator Kinerja</t>
  </si>
  <si>
    <t>Lokasi</t>
  </si>
  <si>
    <t>Target Capaian</t>
  </si>
  <si>
    <t>Pagu indikatif</t>
  </si>
  <si>
    <t>I</t>
  </si>
  <si>
    <t xml:space="preserve"> Tercapainya pelayanan administrasi perkantoran </t>
  </si>
  <si>
    <t>Penyediaan Jasa Komunikasi, Sumber Daya Air dan Listrik</t>
  </si>
  <si>
    <t xml:space="preserve"> in-put; Jumlah Dana Yang Tersedia </t>
  </si>
  <si>
    <t>Kec. Paslam</t>
  </si>
  <si>
    <t>Pemakaian listrik kantor, kantor perwakilan, serta pemakaian indihome</t>
  </si>
  <si>
    <t xml:space="preserve"> out-put;Laporan penunjang administrasi  </t>
  </si>
  <si>
    <t xml:space="preserve"> out-come;Tersedianya Jasa komunikasi dan Listrik </t>
  </si>
  <si>
    <t>Penyediaan Bahan Bacaan dan Peraturan Perundang-undangan</t>
  </si>
  <si>
    <t>penyediaan bahan bacaan dan publikasi media internet</t>
  </si>
  <si>
    <t xml:space="preserve"> out-put;Laporan penunjang  administrasi  </t>
  </si>
  <si>
    <t xml:space="preserve"> out-come;Terpenuhinya Bahan Bacaan dan Peraturan Perundang-undangan </t>
  </si>
  <si>
    <t>Rapat-Rapat Koordinasi dan Konsultasi Dalam dan Keluar Daerah</t>
  </si>
  <si>
    <t>Dalam dan di Luar Kabupa-ten Kepulauan Selayar</t>
  </si>
  <si>
    <t>1 Paket</t>
  </si>
  <si>
    <t>pertimbangan jarak dan waktu tempuh ke ibukota dan kebutuhan koordinasi melalui rapat yang intensif dengan dinas-dinas teknis terkait.</t>
  </si>
  <si>
    <t xml:space="preserve"> out-put;Laporan Rapat Koordinasi dan Konsultasi Dalam dan Keluar Daerah </t>
  </si>
  <si>
    <t xml:space="preserve"> out-come;Terwujudnya Pelaksanaan Koordinasi dan Konsultasi Dalam dan Keluar Daerah </t>
  </si>
  <si>
    <t>Pelaksana penunjang administrasi Perkantoran</t>
  </si>
  <si>
    <t>kebutuhan penambahan PTT perihal hak dan kewajiban dan penggunaan barang pakai habis yang lebih intensif</t>
  </si>
  <si>
    <t xml:space="preserve"> out-come;Terwujudnya Pelayanan Administrasi Perkantoran </t>
  </si>
  <si>
    <t>II</t>
  </si>
  <si>
    <t>Program Peningkatan Sarana Dan Prasarana Aparatur</t>
  </si>
  <si>
    <t xml:space="preserve"> Terwujudnya Peningkatan Kinerja Aparatur </t>
  </si>
  <si>
    <t>Pemeliharaan Rutin/Berkala Kendaraan Dinas/Operasional</t>
  </si>
  <si>
    <t>Pemeliharaan kendaraan yang lebih intensif karena kondisi di jalanan yang belum memadai.</t>
  </si>
  <si>
    <t xml:space="preserve"> out-put;Meningkatnya Usia Pakai Kendaraan Dinas/Operasional </t>
  </si>
  <si>
    <t xml:space="preserve"> out-come;Memperlancar Mobilisasi Tugas-Tugas Kedinasan </t>
  </si>
  <si>
    <t xml:space="preserve">                        - </t>
  </si>
  <si>
    <t>IV</t>
  </si>
  <si>
    <t>Program Peningkatan Disiplin Aparatur</t>
  </si>
  <si>
    <t xml:space="preserve"> Meningkatkan Disiplin Aparatur </t>
  </si>
  <si>
    <t xml:space="preserve"> out-put;Tersedianya Pakaian Olahraga Batik dan Pakaian Kerja Lapangan </t>
  </si>
  <si>
    <t xml:space="preserve"> out-come;Disiplin Dalam Berpakaian </t>
  </si>
  <si>
    <t>V</t>
  </si>
  <si>
    <t>Program Peningkatan Kualitas Manajemen dan Aset Daerah</t>
  </si>
  <si>
    <t xml:space="preserve"> Meningkatkan Kualitas Pemerintahan Daerah yang efektif dan efisien </t>
  </si>
  <si>
    <t>Penyusunan LAKIP, LKPJ, LPPD</t>
  </si>
  <si>
    <t>Kebutuhan koordinasi yang intensif untuk menghasilan pelaporan yang akuntabel dan semakin transparan</t>
  </si>
  <si>
    <t xml:space="preserve"> out-put;Laporan Kinerja Yang Tepat Waktu </t>
  </si>
  <si>
    <t xml:space="preserve"> out-come;Laporan yang Akuntabel dan Transparan </t>
  </si>
  <si>
    <t>Penyusunan Renstra</t>
  </si>
  <si>
    <t>Koordinasi perencanaan   menghasilan program dan kegiatan yang strategis sesuai dengan perkembangan kebutuhan masa depan</t>
  </si>
  <si>
    <t xml:space="preserve"> out-put;Perencanaan yang strategis  </t>
  </si>
  <si>
    <t xml:space="preserve"> out-come;Program atau kegiatan yang mengakomodir perkembangan pembangunan </t>
  </si>
  <si>
    <t>Kebutuhan koordinasi penyusunan SOP yang tepat untuk menghasilan pelaporan yang akuntabel dan semakin transparan</t>
  </si>
  <si>
    <t xml:space="preserve"> out-put;Kesesuaian pelaksanaan tugas yang teratur </t>
  </si>
  <si>
    <t xml:space="preserve"> out-come;Ketepatan dalam pelayanan masyarakat </t>
  </si>
  <si>
    <t>Kebutuhan koordinasi yang intensif untuk menghasilan pelaporan keuangan yang akuntabel dan transparan</t>
  </si>
  <si>
    <t xml:space="preserve"> out-put;Laporan Keuangan Yang Tepat Waktu </t>
  </si>
  <si>
    <t>Penyusunan Pengelolaan Barang</t>
  </si>
  <si>
    <t>Kebutuhan koordinasi yang intensif untuk pelaporan aset yang akurat, akuntabel dan transparan</t>
  </si>
  <si>
    <t xml:space="preserve"> out-put;Laporan Pengelolaan Asset Yang Tepat  </t>
  </si>
  <si>
    <t xml:space="preserve"> out-come;Pengelolaan Asset Yang tepat akuntabel </t>
  </si>
  <si>
    <t>Penyusunan Laporan Keuangan Triwulan</t>
  </si>
  <si>
    <t>Penyusunan RKA / DPA / DPPA</t>
  </si>
  <si>
    <t>Kebutuhan koordinasi rencana penganggaran yang intensif untuk menghasilan program dan kegiatan yang tepat sasaran</t>
  </si>
  <si>
    <t>in-put; Jumlah Dana Yang Tersedia</t>
  </si>
  <si>
    <t>VIII</t>
  </si>
  <si>
    <t xml:space="preserve"> Meningkatnya Kinerja Penyelenggaraan Pemerintahan Desa </t>
  </si>
  <si>
    <t>Pembinaan APB Desa</t>
  </si>
  <si>
    <t>Koordinasi intensif dengan pemerintah desa terkait prioritas program/kegiatan terkait penganggaran yang tepat sasaran.</t>
  </si>
  <si>
    <t xml:space="preserve"> out-put; Penyusunan dan Penerapan APB Desa tepat waktu </t>
  </si>
  <si>
    <t xml:space="preserve"> out-come; Terealisasinya APB Desa secara sesuai perundang-undangan </t>
  </si>
  <si>
    <t>Koordinasi dan Pembinaan Pemerintah Desa / Kelurahan</t>
  </si>
  <si>
    <t>Pembinaan yang intensif dan berorientasi pada profesionalitas aparatur pemerintah desa</t>
  </si>
  <si>
    <t xml:space="preserve"> out-put; Meningkatnya Kualitas Sumber Daya Aparatur Pemerintah Desa </t>
  </si>
  <si>
    <t xml:space="preserve"> out-come; Peningkatan kualitas kinerja pemerintahan desa </t>
  </si>
  <si>
    <t>Peningkatan kualitas dan kuantitas peserta musrenbang agar aspirasi lebih terakomodir dengan baik</t>
  </si>
  <si>
    <t xml:space="preserve"> out-put; Terlaksananya Musrembang Kecamatan </t>
  </si>
  <si>
    <t xml:space="preserve"> out-come; Terakomodirnya rencana / usulan pembangunan yang terprioritaskan </t>
  </si>
  <si>
    <t>XI</t>
  </si>
  <si>
    <t>Program Pembangunan Keluarga Berencana / Keluarga Sejahtera</t>
  </si>
  <si>
    <t xml:space="preserve"> Menigkatnya Kualitas Keluarga, Keberdayaan, dan Peran perempuan Dalam Pembangunan </t>
  </si>
  <si>
    <t>Penunjang Operasional PKK</t>
  </si>
  <si>
    <t xml:space="preserve"> out-put; Terlaksananya Kegiatan PKK </t>
  </si>
  <si>
    <t xml:space="preserve"> out-come; Peningkatan kualitas yang berorientasi pada peningkatan kualitas masyarakat pada umunya </t>
  </si>
  <si>
    <t xml:space="preserve"> in-put; Jumlah dana yang tersedia </t>
  </si>
  <si>
    <t>XIV</t>
  </si>
  <si>
    <t>Program Pembangunan Kebudayaan dan Cinta Tanah Air</t>
  </si>
  <si>
    <t xml:space="preserve"> Meningkatnya Kecintaan dan Kebbanggaan Sebagai Orang Selayar </t>
  </si>
  <si>
    <t>Pelaksanaan HUT Proklamasi</t>
  </si>
  <si>
    <t>pelaksanaan kegiatan kenegaraan dan aktifitas olah raga dan seni untuk semakin menanamkan rasa cinta tanah air</t>
  </si>
  <si>
    <t xml:space="preserve"> out-put; Laporan pelaksanaan HUT Proklamasi &amp; Hari Jadi Selayar </t>
  </si>
  <si>
    <t xml:space="preserve"> out-come;Meningkatnya Nasionalisme dan Kecintaan </t>
  </si>
  <si>
    <t>Pelaksanaan Hari Jadi Selayar</t>
  </si>
  <si>
    <t>pelaksanaan kegiatan adat istiadat dan aktifitas seni untuk semakin menanamkan rasa cinta tanah air</t>
  </si>
  <si>
    <t xml:space="preserve"> out-put; Laporan pelaksanaan Hari Jadi Selayar </t>
  </si>
  <si>
    <t xml:space="preserve"> out-come; Meningkatnya Nasionalisme dan Kecintaan kepada tanah air </t>
  </si>
  <si>
    <t>Koordinasi dan Pembinaan Seni Budaya</t>
  </si>
  <si>
    <t>pelaksanaan kegiatan seni tradional sebagai sarana untuk semakin bangga dengan budaya sendiri</t>
  </si>
  <si>
    <t xml:space="preserve"> out-put; Data Organisasi Seni Budaya </t>
  </si>
  <si>
    <t xml:space="preserve"> out-come; Terkoordinirnya Organisasi-Organisasi Seni Budaya dalam menunjang kearifan lokal </t>
  </si>
  <si>
    <t>XV</t>
  </si>
  <si>
    <t>Program Pembangunan kepariwisataan</t>
  </si>
  <si>
    <t xml:space="preserve"> Meningkatnya Kunjungan Wisatawan </t>
  </si>
  <si>
    <t>Koordinasi Pembanguna  Sektor Pariwisata</t>
  </si>
  <si>
    <t>pembinaan peningkatan perekonomian melalui pariwitasi</t>
  </si>
  <si>
    <t xml:space="preserve"> out-put; Data Prioritas pembangunan kepariwisataan </t>
  </si>
  <si>
    <t xml:space="preserve"> out-come; Meningkatanya Partisifasi Masyarakat dalam Kepariwisataan </t>
  </si>
  <si>
    <t>XVI</t>
  </si>
  <si>
    <t>Program Peningkatan Koordinasi dan Fasilitasi Pembangunan Ekonomi Kerakyatan</t>
  </si>
  <si>
    <t xml:space="preserve"> Berkurangnya Penduduk Miskin </t>
  </si>
  <si>
    <t>Koordinasi Fasilitasi dan Pembinaan Usaha Mikro Kecil dan Menengah</t>
  </si>
  <si>
    <t>Peningkatan ekonomi keraksayatan melalui pembinaan usaha berbasis usaha rakyat</t>
  </si>
  <si>
    <t xml:space="preserve"> out-put; Terlaksananya Pembinaan UKM Pedesaan </t>
  </si>
  <si>
    <t xml:space="preserve"> out-come; Peningkatan Pendapatan Perkapita </t>
  </si>
  <si>
    <t>Koordinasi Pembangunan Sekter Pekerjaan Umum</t>
  </si>
  <si>
    <t>Koordinasi intensif potensi pembangunan sarana dan prasarana yang dapat mendukung peningkatan ekonomi kerakyatan</t>
  </si>
  <si>
    <t xml:space="preserve"> out-put; Terlaksananya Koordinasi yang intensif  </t>
  </si>
  <si>
    <t xml:space="preserve"> out-come; Terprioritaskannya pembangunan yang menjadi kebutuhan masyarakat </t>
  </si>
  <si>
    <t>Koordinasi Pembangunan Sekter Pertanian dan Perkebunan</t>
  </si>
  <si>
    <t>Koordinasi intensif sektor perkebunan dan pertanian untuk peningkatan kualitas hasil bumi</t>
  </si>
  <si>
    <t xml:space="preserve"> out-come; Terciptanya petani yang handal dan kreatif  </t>
  </si>
  <si>
    <t>XVII</t>
  </si>
  <si>
    <t>Program Peningkatan Kualitas Layanan Pendidikan</t>
  </si>
  <si>
    <t>Meningkatnya Derajat Pendidikan Masyarakat</t>
  </si>
  <si>
    <t>Koordinasi Pembangunan Sekter Pendidikan</t>
  </si>
  <si>
    <t>Koordinasi intensi pengembangan dan pembangunan kualitas sarana dan prasarana pendidikan</t>
  </si>
  <si>
    <t xml:space="preserve"> out-come; Terpenuhinya Kebutuhan Pendidikan yang merata dan berkualitas </t>
  </si>
  <si>
    <t>XVIII</t>
  </si>
  <si>
    <t>Program Peningkatan Kualitas Layanan Kesehatan</t>
  </si>
  <si>
    <t>Meningkatnya Derajat Kesehatan Masyarakat</t>
  </si>
  <si>
    <t xml:space="preserve"> out-put; Terlaksananya Kegiatan Kecamatan Sehat </t>
  </si>
  <si>
    <t xml:space="preserve"> out-come; Peningkatan kualitas kesehatan masyarakat </t>
  </si>
  <si>
    <t>Jumlah</t>
  </si>
  <si>
    <t>Sasaran</t>
  </si>
  <si>
    <t>Nomenklatur Urusan (Program / Kegiatan / Sub Kegiatan)</t>
  </si>
  <si>
    <t>Indikator Kinerja Program (Outcome) dan Kegiatan (Output)</t>
  </si>
  <si>
    <t>Tahun  2</t>
  </si>
  <si>
    <t>Urusan</t>
  </si>
  <si>
    <t>Bidang Urusan</t>
  </si>
  <si>
    <t>Program</t>
  </si>
  <si>
    <t>Kegiatan</t>
  </si>
  <si>
    <t>Sub Kegiatan</t>
  </si>
  <si>
    <t>Target</t>
  </si>
  <si>
    <t>Rp.          (000.000)</t>
  </si>
  <si>
    <t>Meningkatnya kualitas tatalaksana dan kapasitas organisasi pemerintahan (S-2)</t>
  </si>
  <si>
    <t>X</t>
  </si>
  <si>
    <t>XX</t>
  </si>
  <si>
    <t>PROGRAM PENUNJANG URUSAN PEMERINTAHAN DAERAH KABUPATEN/KOTA</t>
  </si>
  <si>
    <t>Perencanaan, Penganggaran, dan Evaluasi Kinerja Perangkat Daerah</t>
  </si>
  <si>
    <t>Tersedianya dokumen kinerja</t>
  </si>
  <si>
    <t>Penyusunan Dokumen Perencanaan Perangkat Daerah</t>
  </si>
  <si>
    <t>Tersusunnya dokumen perecanaan</t>
  </si>
  <si>
    <t>Kab. Kep. Slyr</t>
  </si>
  <si>
    <t>Koordinasi dan Penyusunan Dokumen RKA-SKPD</t>
  </si>
  <si>
    <t>Tersusunnya dokumen RKA</t>
  </si>
  <si>
    <t>1 dok</t>
  </si>
  <si>
    <t>Koordinasi dan Penyusunan Dokumen Perubahan RKA-SKPD</t>
  </si>
  <si>
    <t>Tersusunnya dokumen Perubahan RKA</t>
  </si>
  <si>
    <t>Koordinasi dan Penyusunan DPA-SKPD</t>
  </si>
  <si>
    <t>Tersusunnya dokumen DPA</t>
  </si>
  <si>
    <t>Koordinasi dan Penyusunan Perubahan DPA- SKPD</t>
  </si>
  <si>
    <t>Tersusunnya dokumen Perubahan DPA</t>
  </si>
  <si>
    <t>Koordinasi dan Penyusunan Laporan Capaian Kinerja dan Ikhtisar Realisasi Kinerja SKPD</t>
  </si>
  <si>
    <t>Tersusunnya dokumen LAKIP, LPPD, LKPJ</t>
  </si>
  <si>
    <t>3 dok</t>
  </si>
  <si>
    <t>Administrasi Keuangan Perangkat Daerah</t>
  </si>
  <si>
    <t>Penyediaan Gaji dan Tunjangan ASN</t>
  </si>
  <si>
    <t>Tersedianya gaji dan Tunjangan ASN</t>
  </si>
  <si>
    <t>Kec. Pslb</t>
  </si>
  <si>
    <t>Koordinasi dan Penyusunan Laporan Keuangan Akhir Tahun SKPD</t>
  </si>
  <si>
    <t>Tersusunnya laporan realisasi anggaran</t>
  </si>
  <si>
    <t>Pengelolaan dan Penyiapan Bahan Tanggapan Pemeriksaan</t>
  </si>
  <si>
    <t>Koordinasi dan Penyusunan Laporan Keuangan Bulanan/Triwulanan/Semesteran SKPD</t>
  </si>
  <si>
    <t>Tersusunnya laporan realisasi fisik keuangan</t>
  </si>
  <si>
    <t>2 dok</t>
  </si>
  <si>
    <t>Administrasi Barang Milik Daerah pada Perangkat Daerah</t>
  </si>
  <si>
    <t>Rekonsiliasi dan  Penyusunan  Laporan  Barang Milik Daerah pada SKPD</t>
  </si>
  <si>
    <t>Tersusunnya laporan aset BMD</t>
  </si>
  <si>
    <t>Administrasi Kepegawaian Perangkat Daerah</t>
  </si>
  <si>
    <t>Pengadaan Pakaian Dinas Beserta Atribut Kelengkapannya</t>
  </si>
  <si>
    <t>Tersedianya pakaian dinas lengkap</t>
  </si>
  <si>
    <t>Koordinasi dan  Pelaksanaan  Sistem  Informasi Kepegawaian</t>
  </si>
  <si>
    <t>Tersusunnya informasi kepegawaian</t>
  </si>
  <si>
    <t>Pendidikan dan Pelatihan Pegawai Berdasarkan Tugas dan Fungsi</t>
  </si>
  <si>
    <t>Meningkatnya SDM pegawai</t>
  </si>
  <si>
    <t>Prov. Sul Sel</t>
  </si>
  <si>
    <t>Administrasi Umum Perangkat Daerah</t>
  </si>
  <si>
    <t>Penyediaan Komponen Instalasi Listrik/Penerangan Bangunan Kantor</t>
  </si>
  <si>
    <t>Tersedianya penerangan kantor</t>
  </si>
  <si>
    <t>Penyediaan Peralatan dan Perlengkapan Kantor</t>
  </si>
  <si>
    <t>Tersedianya peralatan dan perlengkapan kantor</t>
  </si>
  <si>
    <t>Penyediaan Bahan Logistik Kantor</t>
  </si>
  <si>
    <t>Tersedianya bahan logistik kantor</t>
  </si>
  <si>
    <t>Penyediaan Barang Cetakan dan Penggandaan</t>
  </si>
  <si>
    <t>Tersedianya barang cetakan dan penggandaan</t>
  </si>
  <si>
    <t>Tersedianya Bahan Bacaan dan Peraturan Perundang-undangan</t>
  </si>
  <si>
    <t>Fasilitasi Kunjungan Tamu</t>
  </si>
  <si>
    <t>Terfasilitasinya kunjungan tamu</t>
  </si>
  <si>
    <t>Penyelenggaraan Rapat Koordinasi dan Konsultasi SKPD</t>
  </si>
  <si>
    <t>Terselenggaranya rapat koordinasi dan konsultasi</t>
  </si>
  <si>
    <t>Pengadaan Barang Milik Daerah Penunjang Urusan Pemerintah Daerah</t>
  </si>
  <si>
    <t>Pengadaan Mebel</t>
  </si>
  <si>
    <t>Tersedinya kelengkapan kantor</t>
  </si>
  <si>
    <t>Pengadaan Sarana dan Prasarana Gedung Kantor atau Bangunan Lainnya</t>
  </si>
  <si>
    <t>Tersedianya sarana dan prasarana gedung kantor</t>
  </si>
  <si>
    <t>Pengadaan Sarana dan Prasarana Pendukung Gedung Kantor atau Bangunan Lainnya</t>
  </si>
  <si>
    <t>Tersedianya sarana dan prasarana pendukung gedung kantor</t>
  </si>
  <si>
    <t>Penyediaan Jasa Penunjang Urusan Pemerintahan Daerah</t>
  </si>
  <si>
    <t>Tersedianya komudikasi, air dan listrik</t>
  </si>
  <si>
    <t>Penyediaan Jasa Peralatan dan Perlengkapan Kantor</t>
  </si>
  <si>
    <t>Tersedinya peralatan dan kelengkapan kantor</t>
  </si>
  <si>
    <t>Penyediaan Jasa Pelayanan Umum Kantor</t>
  </si>
  <si>
    <t>Tersedinya jasa penlayanan umum kantor</t>
  </si>
  <si>
    <t>Pemeliharaan Barang Milik Daerah Penunjang Urusan Pemerintahan Daerah</t>
  </si>
  <si>
    <t>Pemeliharaan Peralatan dan Mesin Lainnya</t>
  </si>
  <si>
    <t>Terpeliharanya peralatan dan mesin</t>
  </si>
  <si>
    <t>Pemeliharaan Aset Tetap Lainnya</t>
  </si>
  <si>
    <t>Terpeliharanya aset tetap</t>
  </si>
  <si>
    <t>Pemeliharaan/Rehabilitasi Gedung Kantor dan Bangunan Lainnya</t>
  </si>
  <si>
    <t>Perbaikan gedung kantor</t>
  </si>
  <si>
    <t>Peningkatan Pelayanan BLUD</t>
  </si>
  <si>
    <t>Pelayanan dan Penunjang Pelayanan BLUD</t>
  </si>
  <si>
    <t>UNSUR KEWILAYAHAN</t>
  </si>
  <si>
    <t>KECAMATAN</t>
  </si>
  <si>
    <t>PROGRAM PENYELENGGARAAN PEMERINTAHAN DAN PELAYANAN PUBLIK</t>
  </si>
  <si>
    <t>Penyelenggaraan Urusan Pemerintahan yang tidak Dilaksanakan oleh Unit Kerja Perangkat Daerah yang Ada di Kecamatan</t>
  </si>
  <si>
    <t>Meningkatnya pemenuhan prasarana dasar perdesaan (S-6)</t>
  </si>
  <si>
    <t>Fasilitasi Percepatan Pencapaian Standar Pelayanan Minimal di Wilayah Kecamatan</t>
  </si>
  <si>
    <t>Terfasilitasinya percepatan pencapaian standar pelayanan minimal</t>
  </si>
  <si>
    <t>Pelaksanaan Urusan Pemerintahan yang Dilimpahkan kepada Camat</t>
  </si>
  <si>
    <t>Meningkatnya kinerja SKPD (S-1)</t>
  </si>
  <si>
    <t>Pelaksanaan Urusan Pemerintahan yang terkait dengan Kewenangan Lain yang Dilimpahkan</t>
  </si>
  <si>
    <t>Terlaksananya urusan pemerintahan yang dilimpahkan</t>
  </si>
  <si>
    <t>PROGRAM PEMBERDAYAAN MASYARAKAT DESA DAN KELURAHAN</t>
  </si>
  <si>
    <t>Koordinasi Kegiatan Pemberdayaan Desa</t>
  </si>
  <si>
    <t>Meningkatnya pengelolaan sumberdaya lokal (S-5)</t>
  </si>
  <si>
    <t>Peningkatan Partisipasi Masyarakat dalam Forum Musyawarah Perencanaan Pembangunan di Desa</t>
  </si>
  <si>
    <t>Meningkatnya partisipasi masyarakat</t>
  </si>
  <si>
    <t>Sinkronisasi Program Kerja dan Kegiatan Pemberdayaan Masyarakat yang Dilakukan oleh Pemerintah dan Swasta di Wilayah Kerja Kecamatan</t>
  </si>
  <si>
    <t>Tersinkronisnya kegiatan pemberdayaan masyarakat</t>
  </si>
  <si>
    <t>Peningkatan Efektifitas Kegiatan Pemberdayaan Masyarakat di Wilayah Kecamatan</t>
  </si>
  <si>
    <t>Meningkatnya efektifitas pemberdayaan masyarakat</t>
  </si>
  <si>
    <t>1 dok </t>
  </si>
  <si>
    <t>10 </t>
  </si>
  <si>
    <t>PROGRAM KOORDINASI KETENTRAMAN DAN KETERTIBAN UMUM</t>
  </si>
  <si>
    <t>Koordinasi Upaya Penyelenggaraan Ketenteraman dan Ketertiban Umum</t>
  </si>
  <si>
    <t>Meningkatnya kualitas pembinaan kemasyarakatan (S-12)</t>
  </si>
  <si>
    <t>Sinergitas dengan  Kepolisian  Negara  Republik Indonesia, Tentara Nasional Indonesia dan Instansi Vertikal di Wilayah Kecamatan</t>
  </si>
  <si>
    <t>Terciptanya sinergi yang baik</t>
  </si>
  <si>
    <t>Harmonisasi Hubungan Dengan Tokoh Agama dan Tokoh Masyarakat</t>
  </si>
  <si>
    <t>Terciptanya hubungan harmonis dalam masyarakat</t>
  </si>
  <si>
    <t>PROGRAM PENYELENGGARAAN URUSAN PEMERINTAHAN UMUM</t>
  </si>
  <si>
    <t>Penyelenggaraan Urusan Pemerintahan Umum sesuai Penugasan Kepala Daerah</t>
  </si>
  <si>
    <t>Pembinaan Wawasan Kebangsaan dan Ketahanan Nasional dalam rangka Memantapkan Pengamalan Pancasila, Pelaksanaan Undang- Undang Dasar Negara Republik Indonesia Tahun 1945, Pelestarian Bhinneka Tunggal Ika Serta Pemertahanan dan Pemeliharaan Keutuhan Negara Kesatuan Republik Indonesia</t>
  </si>
  <si>
    <t>Meningkatnya kecintaan terhadap tanah air</t>
  </si>
  <si>
    <t>2 kegiatan</t>
  </si>
  <si>
    <t>Meningkatnya kerukunan antar suku dan antar agama (S-11)</t>
  </si>
  <si>
    <t>Pembinaan Kerukunan Antarsuku dan Intrasuku, Umat Beragama, Ras, dan Golongan Lainnya Guna mewujudkan Stabilitas Keamanan Lokal, Regional, dan Nasional</t>
  </si>
  <si>
    <t>Terciptanya kerukunan dalam masyarakat</t>
  </si>
  <si>
    <t>1 kegiatan</t>
  </si>
  <si>
    <t>Pelaksanaan Tugas Forum Koordinasi Pimpinan di Kecamatan</t>
  </si>
  <si>
    <t>Terlaksanannya koordinasi forum pimpinan</t>
  </si>
  <si>
    <t>PROGRAM PEMBINAAN DAN PENGAWASAN PEMERINTAHAN DESA</t>
  </si>
  <si>
    <t>Fasilitasi, Rekomendasi dan Koordinasi Pembinaan dan Pengawasan Pemerintahan Desa</t>
  </si>
  <si>
    <t>Fasilitasi Administrasi Tata Pemerintahan Desa</t>
  </si>
  <si>
    <t>Terlaksananya pembinaan tata pemerintahan desa</t>
  </si>
  <si>
    <t>Fasilitasi Pengelolaan Keuangan Desa dan Pendayagunaan Aset Desa</t>
  </si>
  <si>
    <t>Terlaksananya pembinaan pengelolaan keuangan dan aset desa</t>
  </si>
  <si>
    <t>Fasilitasi Pelaksanaan Tugas dan Fungsi Badan Permusyawaratan Desa</t>
  </si>
  <si>
    <t>Terlaksananya pembinaan BPD</t>
  </si>
  <si>
    <t>Fasilitasi Sinkronisasi Perencanaan Pembangunan Daerah dengan Pembangunan Desa</t>
  </si>
  <si>
    <t>Terlaksanannya asistensi apb desa</t>
  </si>
  <si>
    <t>Fasilitasi Penetapan Lokasi Pembangunan Kawasan Perdesaan</t>
  </si>
  <si>
    <t>Terfasilitasinya pembangunan kawasan yang ideal</t>
  </si>
  <si>
    <t>Fasilitasi Penyelenggaraan Ketenteraman dan Ketertiban Umum</t>
  </si>
  <si>
    <t>Terciptanya ketenteraman dan ketertiban</t>
  </si>
  <si>
    <t>Fasilitasi Penyusunan Perencanaan Pembangunan Partisipatif</t>
  </si>
  <si>
    <t>Terlaksananya musrenbang desa</t>
  </si>
  <si>
    <t>Fasilitasi Penataan, Pemanfaatan, dan Pendayagunaan Ruang Desa Serta Penetapan dan Penegasan Batas Desa</t>
  </si>
  <si>
    <t>Terfasiitasinya penegasan batas desa</t>
  </si>
  <si>
    <t>Koordinasi Pelaksanaan Pembangunan Kawasan Perdesaan di Wilayah Kecamatan</t>
  </si>
  <si>
    <t>Terlaksananya pengawasan pembangunan kawasan desa</t>
  </si>
  <si>
    <t>camat</t>
  </si>
  <si>
    <t>sekcam</t>
  </si>
  <si>
    <t>kasi pemerintahan</t>
  </si>
  <si>
    <t>kasi pmd</t>
  </si>
  <si>
    <t>kasubag ProgKeu</t>
  </si>
  <si>
    <t>kasubag UmKepeHuk</t>
  </si>
  <si>
    <t>Bendahara</t>
  </si>
  <si>
    <t>Pengelola barang</t>
  </si>
  <si>
    <t>staff gol II</t>
  </si>
  <si>
    <t>hari</t>
  </si>
  <si>
    <t>sppd</t>
  </si>
  <si>
    <t>uang saku</t>
  </si>
  <si>
    <t>x dlm setahun</t>
  </si>
  <si>
    <t>org</t>
  </si>
  <si>
    <t>PTT Umum</t>
  </si>
  <si>
    <t>PTT Operator Keu</t>
  </si>
  <si>
    <t>PTT Operator Prog</t>
  </si>
  <si>
    <t>No.</t>
  </si>
  <si>
    <t>Tujuan</t>
  </si>
  <si>
    <t>KODE</t>
  </si>
  <si>
    <t>Data Capaian Pada Awal Tahun Perencanaan</t>
  </si>
  <si>
    <t>Target Kinerja dan Kerangka Pendanaan</t>
  </si>
  <si>
    <t>Unit Kerja OPD Penang gung Jawab</t>
  </si>
  <si>
    <t>Tahun 1</t>
  </si>
  <si>
    <t>Tahun 3</t>
  </si>
  <si>
    <t>Tahun 4</t>
  </si>
  <si>
    <t>Tahun 5</t>
  </si>
  <si>
    <t>Kondisi Kinerja Pada Akhir Periode Renstra</t>
  </si>
  <si>
    <t>Tar-get</t>
  </si>
  <si>
    <t>Rp.      (000.000)</t>
  </si>
  <si>
    <t>Tar--get</t>
  </si>
  <si>
    <t>Rp.            (000.000)</t>
  </si>
  <si>
    <t>Rp.           (000.000)</t>
  </si>
  <si>
    <t>Rp. (000.000)</t>
  </si>
  <si>
    <t>Meningkatkan Reformasi Birokrasi Daerah</t>
  </si>
  <si>
    <t>x.xx.01</t>
  </si>
  <si>
    <t>Meningkatnya pengelolaan adiminstrasi keuangan dan operasional perkantoran </t>
  </si>
  <si>
    <t>100% </t>
  </si>
  <si>
    <t> 100%</t>
  </si>
  <si>
    <t>Meningkatnya Nilai SAKIP</t>
  </si>
  <si>
    <t>x.xx.01.2.01</t>
  </si>
  <si>
    <t>% ketersediaan dokumen kinerja</t>
  </si>
  <si>
    <t>x.xx.01.2.01.01</t>
  </si>
  <si>
    <t>Jumlah dokumen perencanaan</t>
  </si>
  <si>
    <t>4 dok</t>
  </si>
  <si>
    <t> Kec. Pasilambena</t>
  </si>
  <si>
    <t>Kec. Pasilambena</t>
  </si>
  <si>
    <t>x.xx.01.2.01.02</t>
  </si>
  <si>
    <t>Jumlah dokumen RKA yang dikoordinasikan</t>
  </si>
  <si>
    <t>x.xx.01.2.01.03</t>
  </si>
  <si>
    <t>Jumlah dokumen RKA perubahan yang dikoordinasikan</t>
  </si>
  <si>
    <t>x.xx.01.2.01.04</t>
  </si>
  <si>
    <t>Jumlah dokumen DPA yang dikoordinasikan</t>
  </si>
  <si>
    <t>x.xx.01.2.01.05</t>
  </si>
  <si>
    <t>Jumlah dokumen DPA Perubahan yang dikoordinasikan</t>
  </si>
  <si>
    <t>x.xx.01.2.01.06</t>
  </si>
  <si>
    <t>Tersedianya dokumen LAKIP, LPPD, LKPJ</t>
  </si>
  <si>
    <t>x.xx.01.2.01.07</t>
  </si>
  <si>
    <t>Evaluasi Kinerja Perangkat Daerah</t>
  </si>
  <si>
    <t>Jumlah evaluasi yang dilaksanakan </t>
  </si>
  <si>
    <t>Meningkatnya Tertib Administrasi Keuangan dan Aset Daerah</t>
  </si>
  <si>
    <t>x.xx.01.2.02.</t>
  </si>
  <si>
    <t>% ketersediaan dokumen  keuangan </t>
  </si>
  <si>
    <t>x.xx.01.2.02.01</t>
  </si>
  <si>
    <t>Jumlah gaji dan Tunjangan ASN</t>
  </si>
  <si>
    <t>x.xx.01.2.02.02</t>
  </si>
  <si>
    <t>Penyediaan Administrasi Pelaksanaan Tugas ASN</t>
  </si>
  <si>
    <t>Jumlah SOP  dipersiapkan </t>
  </si>
  <si>
    <t>x.xx.01.2.02.03</t>
  </si>
  <si>
    <t>Pelaksanaan Penatausahaan dan Pengujian/Verifikasi Keuangan SKPD</t>
  </si>
  <si>
    <t>Jumlah verifikasi keuangan </t>
  </si>
  <si>
    <t>x.xx.01.2.02.04</t>
  </si>
  <si>
    <t>Koordinasi dan Pelaksanaan Akuntansi SKPD</t>
  </si>
  <si>
    <t>Jumlah rekon akutansi yang dikoordinasikan </t>
  </si>
  <si>
    <t>x.xx.01.2.02.05</t>
  </si>
  <si>
    <t>Jumlah Laporan Keuangan Akhir Tahun</t>
  </si>
  <si>
    <t>x.xx.01.2.02.06</t>
  </si>
  <si>
    <t>Dokumen tanggapan pemeriksaan </t>
  </si>
  <si>
    <t>x.xx.01.2.02.07</t>
  </si>
  <si>
    <t>Jumlah Laporan Lealisasi Fisik Keuangan</t>
  </si>
  <si>
    <t>x.xx.01.2.02.08</t>
  </si>
  <si>
    <t>Penyusunan Pelaporan dan Analisis Prognosis Realisasi Anggaran</t>
  </si>
  <si>
    <t>Jumlah laporan prognosis realiasasi keuangan </t>
  </si>
  <si>
    <t>x.xx.01.2.03</t>
  </si>
  <si>
    <t>% ketersediaan dokumen BMD </t>
  </si>
  <si>
    <t>x.xx.01.2.03.01</t>
  </si>
  <si>
    <t>Penyusunan Perencanaan Kebutuhan Barang Milik Daerah SKPD</t>
  </si>
  <si>
    <t>Dokumen perencanaan kebutuhan BMD</t>
  </si>
  <si>
    <t>x.xx.01.2.03.02</t>
  </si>
  <si>
    <t>Pengamanan Barang Milik Daerah SKPD</t>
  </si>
  <si>
    <t>Jumlah kegiatan pemangamanan BMD </t>
  </si>
  <si>
    <t>x.xx.01.2.03.03</t>
  </si>
  <si>
    <t>Koordinasi dan Penilaian Barang Milik Daerah SKPD</t>
  </si>
  <si>
    <t>Jumlah rekon BMD yang dikoordinasikan   </t>
  </si>
  <si>
    <t>x.xx.01.2.03.04</t>
  </si>
  <si>
    <t>Pembinaan, Pengawasan, dan Pengendalian Barang Milik Daerah pada SKPD</t>
  </si>
  <si>
    <t>Jumlah kegiatan Pengawasan BMD </t>
  </si>
  <si>
    <t>x.xx.01.2.03.05</t>
  </si>
  <si>
    <t>Jumlah Laporan Aset BMD</t>
  </si>
  <si>
    <t>x.xx.01.2.03.06</t>
  </si>
  <si>
    <t>Penatausahaan Barang Milik Daerah pada SKPD</t>
  </si>
  <si>
    <t>Jumlah laporan inventaris BMD </t>
  </si>
  <si>
    <t>x.xx.01.2.03.07</t>
  </si>
  <si>
    <t>Pemanfaatan Barang Milik Daerah SKPD</t>
  </si>
  <si>
    <t>Jumlah laporan pemanfaatan BMD </t>
  </si>
  <si>
    <t>Meningkatnya kepercayaan masyarakat  terhadap pelayanan</t>
  </si>
  <si>
    <t>x.xx.01.2.05.</t>
  </si>
  <si>
    <t>% ketersediaan dokumen kepegawaian </t>
  </si>
  <si>
    <t>x.xx.01.2.05,.01</t>
  </si>
  <si>
    <t>Peningkatan Sarana dan Prasarana Disiplin Pegawai</t>
  </si>
  <si>
    <t>Jumlah Sarana dan Prasarana   </t>
  </si>
  <si>
    <t>x.xx.01.2.05.02</t>
  </si>
  <si>
    <t>x.xx.01.2.05.03</t>
  </si>
  <si>
    <t>Pendataan dan Pengolahan Administrasi Kepegawaian</t>
  </si>
  <si>
    <t>Jumlah dokumen Administrasi kepegawaian </t>
  </si>
  <si>
    <t>x.xx.01.2.05.04</t>
  </si>
  <si>
    <t>x.xx.01.2.05.05</t>
  </si>
  <si>
    <t>Monitoring, Evaluasi, dan Penilaian Kinerja Pegawai</t>
  </si>
  <si>
    <t>Jumlah pelaksanaan monev kinerja </t>
  </si>
  <si>
    <t>x.xx.01.2.05.06</t>
  </si>
  <si>
    <t>Pemulangan Pegawai yang Pensiun</t>
  </si>
  <si>
    <t>Jumlah pensiunan yang dipulangkan </t>
  </si>
  <si>
    <t>x.xx.01.2.05.07</t>
  </si>
  <si>
    <t>Pemulangan Pegawai yang Meninggal dalam Melaksanakan Tugas</t>
  </si>
  <si>
    <t>Jumlah pegawai yang gugur dalam tugas </t>
  </si>
  <si>
    <t>x.xx.01.2.05.08</t>
  </si>
  <si>
    <t>Pemindahan Tugas ASN</t>
  </si>
  <si>
    <t>Jumlah pemindah-tugasan ASN </t>
  </si>
  <si>
    <t>x.xx.01.2.05.09</t>
  </si>
  <si>
    <t>Jumlah perserta PIM</t>
  </si>
  <si>
    <t>x.xx.01.2.05.10</t>
  </si>
  <si>
    <t>Sosialisasi Peraturan Perundang-Undangan</t>
  </si>
  <si>
    <t>Jumlah pelaksanaan sosialisasi   </t>
  </si>
  <si>
    <t>x.xx.01.2.05.11</t>
  </si>
  <si>
    <t>Bimbingan Teknis Implementasi Peraturan Perundang-Undangan</t>
  </si>
  <si>
    <t>Jumlah Bimtek yang dilaksanakan </t>
  </si>
  <si>
    <t>x.xx.01.2.06.</t>
  </si>
  <si>
    <t>% ketersediaan administrasi umum perkantoran </t>
  </si>
  <si>
    <t>x.xx.01.2.6.01</t>
  </si>
  <si>
    <t>Jumlah komponen listrik</t>
  </si>
  <si>
    <t>x.xx.01.2.06.02</t>
  </si>
  <si>
    <t>Jumlah peralatan dan perlengkapan kantor</t>
  </si>
  <si>
    <t>x.xx.01.2.06.03</t>
  </si>
  <si>
    <t>Penyediaan Peralatan Rumah Tangga</t>
  </si>
  <si>
    <t>Jumlah Peralatan rumah tangga </t>
  </si>
  <si>
    <t>x.xx.01.2.06.04</t>
  </si>
  <si>
    <t>Jumlah logistic kantor yang dipersiapkan</t>
  </si>
  <si>
    <t>x.xx.01.2.06.05</t>
  </si>
  <si>
    <t>Jumlah barang cetakan dan penggandaan yang dipersiapkan</t>
  </si>
  <si>
    <t>x.xx.01.2.06.06</t>
  </si>
  <si>
    <t>Jumlah Bahan Bacaan dan Peraturan Perundang-undangan yang dipersoapkan</t>
  </si>
  <si>
    <t>x.xx.01.2.06.07</t>
  </si>
  <si>
    <t>Penyediaan Bahan/Material</t>
  </si>
  <si>
    <t>Jumlah bahan yang dipersiapkan </t>
  </si>
  <si>
    <t>x.xx.01.2.06.08</t>
  </si>
  <si>
    <t>Jumlah kunjungan tamu yang difasilitasi</t>
  </si>
  <si>
    <t>x.xx.01.2.06.09</t>
  </si>
  <si>
    <t>Jumlah rapat koordinasi dan konsultasi yang diselenggarakan</t>
  </si>
  <si>
    <t>x.xx.01.2.06.10</t>
  </si>
  <si>
    <t>Penatausahaan Arsip Dinamis pada SKPD</t>
  </si>
  <si>
    <t>Jumlah Arsip Dinamis yang ditata-usahakan </t>
  </si>
  <si>
    <t>x.xx.01.2.06.11</t>
  </si>
  <si>
    <t>Dukungan Pelaksanaan Sistem Pemerintahan Berbasis Elektronik pada SKPD</t>
  </si>
  <si>
    <t>Jumlah fasilitas pendukung sistem </t>
  </si>
  <si>
    <t>x.xx.01.2.07.</t>
  </si>
  <si>
    <t> % Ketersediaan BMD</t>
  </si>
  <si>
    <t>x.xx.01.2.07.01</t>
  </si>
  <si>
    <t>Pengadaan Kendaraan Perorangan Dinas atau Kendaraan Dinas Jabatan</t>
  </si>
  <si>
    <t> Jumlah kendaraan dinas yang dipersipakan</t>
  </si>
  <si>
    <t>x.xx.01.2.07.02</t>
  </si>
  <si>
    <t>Pengadaan Kendaraan Dinas Operasional atau Lapangan</t>
  </si>
  <si>
    <t> Jumlah kendaraan operasional yang dipersiapkan</t>
  </si>
  <si>
    <t>x.xx.01.2.07.05</t>
  </si>
  <si>
    <t>Jumlah mebel yang dipersiapkan</t>
  </si>
  <si>
    <t> 0</t>
  </si>
  <si>
    <t>0 </t>
  </si>
  <si>
    <t>x.xx.01.2.07.06</t>
  </si>
  <si>
    <t>Pengadaan Peralatan dan Mesin Lainnya</t>
  </si>
  <si>
    <t>Jumlah peralatan yang dipersiapkan </t>
  </si>
  <si>
    <t>x.xx.01.2.07.07</t>
  </si>
  <si>
    <t>Pengadaan Aset Tetap Lainnya</t>
  </si>
  <si>
    <t> Jumlah asset tetap yang dipersiapkan</t>
  </si>
  <si>
    <t>x.xx.01.2.07.09</t>
  </si>
  <si>
    <t>Pengadaan Gedung Kantor atau Bangunan Lainnya</t>
  </si>
  <si>
    <t> Jumlah gedung Kantor atau bangunan lainnya yang dipersiapkan</t>
  </si>
  <si>
    <t>x.xx.01.2.07.10</t>
  </si>
  <si>
    <t>Jumlah sarana dan prasarana gedung kantor yang dipersiapkan</t>
  </si>
  <si>
    <t>x.xx.01.2.07.11</t>
  </si>
  <si>
    <t>Jumlah sarana dan prasarana pendukung gedung yang dipersiapkankantor</t>
  </si>
  <si>
    <t>x.xx.01.2.08.</t>
  </si>
  <si>
    <t>% ketersediaan jasa penunjang perkanttoran</t>
  </si>
  <si>
    <t>x.xx.01.2.08.01</t>
  </si>
  <si>
    <t>Penyediaan Jasa Surat Menyurat</t>
  </si>
  <si>
    <t>Jumlah jasa surat menyurat yang dipersiapkan </t>
  </si>
  <si>
    <t>x.xx.01.2.08.02</t>
  </si>
  <si>
    <t>Jumlah komudikasi, air dan listrik yang disediakan</t>
  </si>
  <si>
    <t>x.xx.01.2.08.03</t>
  </si>
  <si>
    <t>Jumlah peralatan dan kelengkapan kantor yang dipersiapkan</t>
  </si>
  <si>
    <t>x.xx.01.2.08.04</t>
  </si>
  <si>
    <t>Jumlah jasa pelayanan umum kantor yang dipersiapkan</t>
  </si>
  <si>
    <t>x.xx.01.2.09.</t>
  </si>
  <si>
    <t> %  pemeliharan BMD</t>
  </si>
  <si>
    <t>x.xx.01.2.09.05</t>
  </si>
  <si>
    <t>Pemeliharaan Mebel</t>
  </si>
  <si>
    <t>Jumlah mebel yang dipelihara </t>
  </si>
  <si>
    <t>x.xx.01.2.09.06</t>
  </si>
  <si>
    <t>Jumlah peralatan dan mesin yang dipelihara</t>
  </si>
  <si>
    <t>x.xx.01.2.09.07</t>
  </si>
  <si>
    <t>Jumlah aset yang dipelihara</t>
  </si>
  <si>
    <t>x.xx.01.2.09.08</t>
  </si>
  <si>
    <t>Pemeliharaan Aset Tak Berwujud</t>
  </si>
  <si>
    <t>Jumlah aset yang dipelihara </t>
  </si>
  <si>
    <t>x.xx.01.2.09.09</t>
  </si>
  <si>
    <t>Jumlah gedung kantor yang direhabilitasi</t>
  </si>
  <si>
    <t>x.xx.01.2.09.10</t>
  </si>
  <si>
    <t>Pemeliharaan/Rehabilitasi Sarana dan Prasarana Gedung Kantor atau Bangunan Lainnya</t>
  </si>
  <si>
    <t>Jumlah Sarana dan Prasarana Gedung Kantor yang direhabilitasi </t>
  </si>
  <si>
    <t>x.xx.01.2.09.11</t>
  </si>
  <si>
    <t>Pemeliharaan/Rehabilitasi Sarana dan Prasarana Pendukung Gedung Kantor atau Bangunan Lainnya</t>
  </si>
  <si>
    <t> Jumlah Sarana dan Prasarana Pendukung Gedung Kantor yang direhabilitasi</t>
  </si>
  <si>
    <t>x.xx.01.2.09.12</t>
  </si>
  <si>
    <t>Pemeliharaan/Rehabilitasi Tanah</t>
  </si>
  <si>
    <t> Jumlah tanah yang dipelihara</t>
  </si>
  <si>
    <t>x.xx.01.2.10.</t>
  </si>
  <si>
    <t>x.xx.01.2.10.01</t>
  </si>
  <si>
    <t>7.01.02</t>
  </si>
  <si>
    <t>Peningkatan Pelayanan di Tk. Kecamatan dan Desa/Kelurahan</t>
  </si>
  <si>
    <t> 30 menit</t>
  </si>
  <si>
    <t>25 menti</t>
  </si>
  <si>
    <t>20 menit</t>
  </si>
  <si>
    <t> 15 menit</t>
  </si>
  <si>
    <t>7.01.02.2.01</t>
  </si>
  <si>
    <t>Koordinasi Penyelenggaraan Kegiatan Pemerintahan di Tingkat Kecamatan</t>
  </si>
  <si>
    <t>% Penyelenggaraan kegiatan pemerintahan yang dikoordinasikan   </t>
  </si>
  <si>
    <t>7.01.02.2.01.01</t>
  </si>
  <si>
    <t>Koordinasi/Sinergi Perencanaan dan Pelaksanaan Kegiatan Pemerintahan dengan Perangkat Daerah dan Instansi Vertikal Terkait</t>
  </si>
  <si>
    <t> Jumlah Perencanaan yang dikoordinasikan</t>
  </si>
  <si>
    <t>7.01.02.2.01.02</t>
  </si>
  <si>
    <t>Peningkatan Efektifitas Kegiatan Pemerintahan di Tingkat Kecamatan</t>
  </si>
  <si>
    <t> Jumlah Kegiatan Pemerintahan</t>
  </si>
  <si>
    <t>7.01.02.2.02.</t>
  </si>
  <si>
    <t> % Urusan pemerintahan yang diselenggaran</t>
  </si>
  <si>
    <t>7.01.02.2.02.01</t>
  </si>
  <si>
    <t>Perencanaan Kegiatan Pelayanan kepada Masyarakat di Kecamatan</t>
  </si>
  <si>
    <t> Jumlah Kegiatan pelayanan yang direncanakan</t>
  </si>
  <si>
    <t xml:space="preserve">Meningkatkan Keberdayaan Masyarakat Perdesaan </t>
  </si>
  <si>
    <t>Meningkatnya Kualitas Pemberdayaan Masyarakat Desa</t>
  </si>
  <si>
    <t>7.01.02.2.02.02</t>
  </si>
  <si>
    <t>Jumlah percepatan pencapaian standar pelayanan minimal yang difasilitasi</t>
  </si>
  <si>
    <t>7.01.02.2.02.03</t>
  </si>
  <si>
    <t>Peningkatan Efektifitas Pelaksanaan Pelayanan kepada Masyarakat di Wilayah Kecamatan</t>
  </si>
  <si>
    <t>Jumlah Efektifitas Pelayanan kepada masyrakat  yang ditingkatkan </t>
  </si>
  <si>
    <t>7.01.02.2.03.</t>
  </si>
  <si>
    <t>Koordinasi Pemeliharaan Prasarana dan Sarana Pelayanan Umum</t>
  </si>
  <si>
    <t xml:space="preserve"> % Sarana &amp;Prasaranan Umum yang dipelihara  </t>
  </si>
  <si>
    <t>7.01.02.2.03.01</t>
  </si>
  <si>
    <t>Koordinasi/Sinergi dengan Perangkat Daerah dan/atau Instansi Vertikal yang terkait dalam Pemeliharaan Sarana dan Prasarana Pelayanan Umum</t>
  </si>
  <si>
    <t xml:space="preserve"> Jumlah sarana dan prasarana Pelayanan umum yang dipelihara  </t>
  </si>
  <si>
    <t>7.01.02.2.03.02</t>
  </si>
  <si>
    <t>Pelaksanaan Pemeliharaan Prasarana danFasilitas Pelayanan Umum yang Melibatkan Pihak Swasta</t>
  </si>
  <si>
    <t> Jumlah Prasaranan dan  Fasilitas Pelayananan Umum yang dipelihara</t>
  </si>
  <si>
    <t>7.01.02.2.04.</t>
  </si>
  <si>
    <t> %Urusan Pemerintahan Umum yang dilimpahkan</t>
  </si>
  <si>
    <t>7.01.02.2.04.01</t>
  </si>
  <si>
    <t>Pelaksanaan Urusan Pemerintahan yang terkait dengan Pelayanan Perizinan Non Usaha</t>
  </si>
  <si>
    <t> Jumlah Pelayanan Perizinan Non Usaha</t>
  </si>
  <si>
    <t>7.01.02.2.04.02</t>
  </si>
  <si>
    <t>Pelaksanaan Urusan Pemerintahan yang terkait dengan Nonperizinan</t>
  </si>
  <si>
    <t xml:space="preserve"> Jumlah Non Perizinan yang dilaksanakan  </t>
  </si>
  <si>
    <t>7.01.02.2.04.03</t>
  </si>
  <si>
    <t>Jumlah urusan pemerintahan yang terkait kewenangan yang dilimpahkan</t>
  </si>
  <si>
    <t>7.01.03</t>
  </si>
  <si>
    <t>Peningkatan Partisipasi masyarakat dalam pembngunan</t>
  </si>
  <si>
    <t>85% </t>
  </si>
  <si>
    <t>7.01.03.2.01.</t>
  </si>
  <si>
    <t>% Kegiatan Pemberdayaan Desa </t>
  </si>
  <si>
    <t>Meningkatkan Keberdayaan Masyarakat Perdesaan</t>
  </si>
  <si>
    <t>7.01.03.2.01.01</t>
  </si>
  <si>
    <t>Jumlah  masyarakat yang berfartis dalam Forum Musrenbang Desa</t>
  </si>
  <si>
    <t>7.01.03.2.01.02</t>
  </si>
  <si>
    <t>Jumlah Program Kerja dan Kegiatan Pemberdayaan Masyarakat yang tersinkronisasi</t>
  </si>
  <si>
    <t>7.01.03.2.01.03</t>
  </si>
  <si>
    <t>Jumlah Kegiatan pemberdayaan masyarakat yang ditingkatkan</t>
  </si>
  <si>
    <t>2dok</t>
  </si>
  <si>
    <t> 10</t>
  </si>
  <si>
    <t>11 </t>
  </si>
  <si>
    <t>7.01.04</t>
  </si>
  <si>
    <t>Penurunan jumlah kriminalitas dalam masyarakat</t>
  </si>
  <si>
    <t>7.01.04.2.01.</t>
  </si>
  <si>
    <t>% Penurunan Jumlah Kriminal dalam Masyarakat </t>
  </si>
  <si>
    <t xml:space="preserve">Meningkatkan Pembinaan Sosial Dan Keagamaan </t>
  </si>
  <si>
    <t>Meningkatnya Upaya Pelestarian Nilai-Nilai Budaya dan Kearifan Lokal dengan mengaktualisaikan pada kehidupan sosial</t>
  </si>
  <si>
    <t>7.01.04.2.01.01</t>
  </si>
  <si>
    <t>Jumlah Koordiasi sinergitas</t>
  </si>
  <si>
    <t xml:space="preserve">Meningkatnya Fasilitasi Pelayanan Keagamaan </t>
  </si>
  <si>
    <t>7.01.04.2.01.02</t>
  </si>
  <si>
    <t>Kumlah koordinasi kegiatan harmonisasi  dalam masyarakat</t>
  </si>
  <si>
    <t>7.01.05</t>
  </si>
  <si>
    <t>Penuruman Konflik Sosial dan Keagamaan di kecamatan</t>
  </si>
  <si>
    <t>7.01.05.2.01.</t>
  </si>
  <si>
    <t>% Urusan Pemerintahan Umum yang di selenggarakan </t>
  </si>
  <si>
    <t xml:space="preserve">Meningkatnya Upaya Pelestarian Nilai-Nilai Budaya dan Kearifan Lokal dengan mengaktualisaikan pada kehidupan sosial </t>
  </si>
  <si>
    <t>7.01.05.2.01.01</t>
  </si>
  <si>
    <t>Jumlah kegiatan</t>
  </si>
  <si>
    <t>7.01.05.2.01.02</t>
  </si>
  <si>
    <t>Fasilitasi, Koordinasi dan Pembinaan (Bimtek, Sosialisasi, Konsultasi) Wawasan Kebangsaan dan Ketahanan Nasional</t>
  </si>
  <si>
    <t> Jumlah koordinasi dan pembinaan yang dilaksanakan</t>
  </si>
  <si>
    <t>7.01.05.2.01.03</t>
  </si>
  <si>
    <t>Pembinaan Persatuan dan Kesatuan Bangsa</t>
  </si>
  <si>
    <t>Jumlah Pembinaan </t>
  </si>
  <si>
    <t>Meningkatnya Upaya Pelestarian Nilai-Nilai Budaya dan Kearifan Lokal dengan mengaktualisaikan pada kehidupan sosial )</t>
  </si>
  <si>
    <t>7.01.05.2.01.04</t>
  </si>
  <si>
    <t>Jumlah pembinaan yang dilakukan</t>
  </si>
  <si>
    <t>7.01.05.2.01.05</t>
  </si>
  <si>
    <t>Penanganan Konflik Sosial sesuai Ketentuan Peraturan Perundang-Undangan</t>
  </si>
  <si>
    <t>Jumlah konflik yang ditangani </t>
  </si>
  <si>
    <t>Pengembangan Kehidupan Demokrasi Berdasarkan Pancasila</t>
  </si>
  <si>
    <t> Jumlah kegiatan</t>
  </si>
  <si>
    <t>7.01.05.2.01.07</t>
  </si>
  <si>
    <t>Pelaksanaan Semua Urusan Pemerintahan yang Bukan Merupakan Kewenangan Daerah dan Tidak Dilaksanakan oleh Instansi Vertikal</t>
  </si>
  <si>
    <t> Jumlah urusan pemerintahan</t>
  </si>
  <si>
    <t xml:space="preserve">Meningkatnya Kualitas Pemerintahan Desa  </t>
  </si>
  <si>
    <t>7.01.05.2.01.08</t>
  </si>
  <si>
    <t>Jumlah koordinasi forum pimpinan</t>
  </si>
  <si>
    <t>7.01.06</t>
  </si>
  <si>
    <t>% Urusan pemerintahan desa yang mendukung program pemerintah</t>
  </si>
  <si>
    <t>  </t>
  </si>
  <si>
    <t>7.01.06.2.01</t>
  </si>
  <si>
    <t>% pembinaan dan Pengawasan yagn difasiitasi, direkomendasi, dikoordinasikan </t>
  </si>
  <si>
    <t>7.01.06.2.01.01</t>
  </si>
  <si>
    <t>Fasilitasi Penyusunan Peraturan Desa dan Peraturan Kepala Desa</t>
  </si>
  <si>
    <t> Jumlah Peraturan Desa dan Peraturan Kepala Desa yang  difasilitasi</t>
  </si>
  <si>
    <t xml:space="preserve">Meningkatnya Kualitas Pemerintahan Desa </t>
  </si>
  <si>
    <t>7.01.06.2.01.02</t>
  </si>
  <si>
    <t>Jumlah pembinaan tata pemerintahan desa yang difasilaitasi</t>
  </si>
  <si>
    <t>7.01.06.2.01.03</t>
  </si>
  <si>
    <t>Jumlah pengelolaan keuangan dan aset desa yang difasilitasi</t>
  </si>
  <si>
    <t>7.01.06.2.01.04</t>
  </si>
  <si>
    <t>Fasilitasi Penerapan  dan  Penegakan  Peraturan Perundang-Undangan</t>
  </si>
  <si>
    <t>Jumlah penerapan dan penegakan perundang-undangan yang difasiitasi </t>
  </si>
  <si>
    <t>7.01.06.2.01.05</t>
  </si>
  <si>
    <t>Fasilitasi Pelaksanaan Tugas  Kepala Desa dan Perangkat Desa</t>
  </si>
  <si>
    <t> Jumlah pelaksanaan kepala desa yang difasilitasi</t>
  </si>
  <si>
    <t>7.01.06.2.01.06</t>
  </si>
  <si>
    <t>Fasilitasi Pelaksanaan Pemilihan Kepala Desa</t>
  </si>
  <si>
    <t> Jumlah Pelaksanaan pemilihan kepala desa yang difasilaitasi</t>
  </si>
  <si>
    <t>7.01.06.2.01.07</t>
  </si>
  <si>
    <t>Jumlah pelaksanaan tugas dan fungsi BPD yagn difaslitasi</t>
  </si>
  <si>
    <t>7.01.06.2.01.08</t>
  </si>
  <si>
    <t>Rekomendasi Pengangkatan dan Pemberhentian Perangkat Desa</t>
  </si>
  <si>
    <t> Jumlah Pengangkatan dan pemberhentian perangkat desa yagn direkomendasikan</t>
  </si>
  <si>
    <t>7.01.06.2.01.09</t>
  </si>
  <si>
    <t>Jumlah asistensi apb desa yang difasilitasi</t>
  </si>
  <si>
    <t>7.01.06.2.01.10</t>
  </si>
  <si>
    <t>Jumlah  pembangunan kawasan yang difasilitsi</t>
  </si>
  <si>
    <t>7.01.06.2.01.11</t>
  </si>
  <si>
    <t>Jumlah penyelenggaraan ketenteraman dan ketertiban umum yang difasiitasi</t>
  </si>
  <si>
    <t>7.01.06.2.01.12</t>
  </si>
  <si>
    <t>Fasilitasi Pelaksanaan Tugas, Fungsi, dan Kewajiban Lembaga Kemasyarakatan</t>
  </si>
  <si>
    <t>Jumlah Pelaksanaan tugas, fungsi, dan kewajiban lembaga kemasyarakatan yang difasilitasi </t>
  </si>
  <si>
    <t>7.01.06.2.01.13</t>
  </si>
  <si>
    <t>Jumlah Perencanaan Pembangunan Partisipatif yang difasilitasi</t>
  </si>
  <si>
    <t>7.01.06.2.01.14</t>
  </si>
  <si>
    <t>Fasilitasi Kerja Sama Antardesa dan Kerja Sama Desa Dengan Pihak Ketiga</t>
  </si>
  <si>
    <t>Jumlah kerjasama yang difasilitasi </t>
  </si>
  <si>
    <t>7.01.06.2.01.15</t>
  </si>
  <si>
    <t>Jumlah Penataan, Pemanfaatan, dan Pendayagunaan Ruang Desa Serta Penetapan dan Penegasan Batas Desa yang difasilitasi</t>
  </si>
  <si>
    <t>7.01.06.2.01.16</t>
  </si>
  <si>
    <t>Fasilitasi Penyusunan Program dan Pelaksanaan Pemberdayaan Masyarakat Desa</t>
  </si>
  <si>
    <t>Jumlah Program dan Pelaksanaan Pemberdayaan Masyarakat Desa yang difasiitasi </t>
  </si>
  <si>
    <t>7.01.06.2.01.17</t>
  </si>
  <si>
    <t>Koordinasi Pendampingan Desa di Wilayahnya</t>
  </si>
  <si>
    <t>Jumlah Pendampingan Desa yang dikoorinasikan </t>
  </si>
  <si>
    <t>7.01.06.2.01.18</t>
  </si>
  <si>
    <t>Jumlah pengawasan pembangunan kawasan pedesaan yang dikoordinasikan</t>
  </si>
  <si>
    <t>1,689.670.000</t>
  </si>
  <si>
    <t>1.774.184.649</t>
  </si>
  <si>
    <t>1.809.242.538</t>
  </si>
  <si>
    <t>1.864.189.234</t>
  </si>
  <si>
    <t>1.917.076.282</t>
  </si>
  <si>
    <t>1.969.565.831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</si>
</sst>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sz val="8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7"/>
      <color rgb="FF000000"/>
      <name val="Arial"/>
      <family val="2"/>
    </font>
    <font>
      <b/>
      <sz val="8"/>
      <color theme="1"/>
      <name val="Arial"/>
      <family val="2"/>
    </font>
    <font>
      <sz val="6"/>
      <color rgb="FF000000"/>
      <name val="Arial"/>
      <family val="2"/>
    </font>
    <font>
      <sz val="6"/>
      <color theme="1"/>
      <name val="Arial"/>
      <family val="2"/>
    </font>
    <font>
      <sz val="7"/>
      <color rgb="FF000000"/>
      <name val="Arial"/>
      <family val="2"/>
    </font>
    <font>
      <sz val="7"/>
      <color theme="1"/>
      <name val="Arial"/>
      <family val="2"/>
    </font>
    <font>
      <sz val="7"/>
      <color rgb="FFA6A6A6"/>
      <name val="Arial"/>
      <family val="2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6"/>
      <color rgb="FF000000"/>
      <name val="Bookman Old Style"/>
      <family val="1"/>
    </font>
    <font>
      <sz val="6"/>
      <color rgb="FF000000"/>
      <name val="Bookman Old Style"/>
      <family val="1"/>
    </font>
    <font>
      <b/>
      <sz val="6"/>
      <color theme="1"/>
      <name val="Bookman Old Style"/>
      <family val="1"/>
    </font>
    <font>
      <sz val="6"/>
      <color theme="1"/>
      <name val="Bookman Old Style"/>
      <family val="1"/>
    </font>
    <font>
      <sz val="6"/>
      <color rgb="FF0070C0"/>
      <name val="Bookman Old Style"/>
      <family val="1"/>
    </font>
    <font>
      <sz val="6"/>
      <color rgb="FFA6A6A6"/>
      <name val="Bookman Old Style"/>
      <family val="1"/>
    </font>
    <font>
      <b/>
      <sz val="8"/>
      <color rgb="FF0070C0"/>
      <name val="Bookman Old Style"/>
      <family val="1"/>
    </font>
    <font>
      <b/>
      <sz val="7"/>
      <color theme="1"/>
      <name val="Bookman Old Style"/>
      <family val="1"/>
    </font>
    <font>
      <b/>
      <sz val="7"/>
      <color rgb="FF000000"/>
      <name val="Bookman Old Style"/>
      <family val="1"/>
    </font>
    <font>
      <sz val="11"/>
      <color rgb="FF000000"/>
      <name val="Bookman Old Style"/>
      <family val="1"/>
    </font>
    <font>
      <b/>
      <sz val="9"/>
      <color rgb="FF000000"/>
      <name val="Bookman Old Style"/>
      <family val="1"/>
    </font>
    <font>
      <sz val="9"/>
      <color rgb="FF000000"/>
      <name val="Bookman Old Style"/>
      <family val="1"/>
    </font>
    <font>
      <sz val="9"/>
      <color theme="1"/>
      <name val="Bookman Old Style"/>
      <family val="1"/>
    </font>
    <font>
      <b/>
      <sz val="9"/>
      <color theme="1"/>
      <name val="Bookman Old Style"/>
      <family val="1"/>
    </font>
    <font>
      <sz val="9"/>
      <color rgb="FFA6A6A6"/>
      <name val="Bookman Old Style"/>
      <family val="1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66FF33"/>
        <bgColor indexed="64"/>
      </patternFill>
    </fill>
  </fills>
  <borders count="5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4">
    <xf numFmtId="0" fontId="0" fillId="0" borderId="0" xfId="0"/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0" xfId="0" applyAlignment="1">
      <alignment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0" xfId="0" applyFont="1" applyBorder="1" applyAlignment="1">
      <alignment vertical="center" wrapText="1"/>
    </xf>
    <xf numFmtId="0" fontId="2" fillId="0" borderId="10" xfId="0" applyFont="1" applyBorder="1" applyAlignment="1">
      <alignment vertical="center"/>
    </xf>
    <xf numFmtId="4" fontId="2" fillId="0" borderId="10" xfId="0" applyNumberFormat="1" applyFon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9" fontId="2" fillId="0" borderId="10" xfId="0" applyNumberFormat="1" applyFont="1" applyBorder="1" applyAlignment="1">
      <alignment horizontal="center" vertical="center"/>
    </xf>
    <xf numFmtId="2" fontId="2" fillId="0" borderId="10" xfId="2" applyNumberFormat="1" applyFont="1" applyBorder="1" applyAlignment="1">
      <alignment horizontal="center" vertical="center"/>
    </xf>
    <xf numFmtId="43" fontId="2" fillId="0" borderId="10" xfId="1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3" fontId="4" fillId="0" borderId="10" xfId="0" applyNumberFormat="1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5" fillId="0" borderId="10" xfId="0" applyFont="1" applyBorder="1" applyAlignment="1">
      <alignment vertical="center" wrapText="1"/>
    </xf>
    <xf numFmtId="0" fontId="4" fillId="0" borderId="26" xfId="0" applyFont="1" applyBorder="1" applyAlignment="1">
      <alignment horizontal="center" vertical="center" wrapText="1"/>
    </xf>
    <xf numFmtId="0" fontId="5" fillId="0" borderId="26" xfId="0" applyFont="1" applyBorder="1" applyAlignment="1">
      <alignment vertical="center" wrapText="1"/>
    </xf>
    <xf numFmtId="0" fontId="5" fillId="0" borderId="26" xfId="0" applyFont="1" applyBorder="1" applyAlignment="1">
      <alignment vertical="center"/>
    </xf>
    <xf numFmtId="0" fontId="4" fillId="0" borderId="26" xfId="0" applyFont="1" applyBorder="1" applyAlignment="1">
      <alignment vertical="center" wrapText="1"/>
    </xf>
    <xf numFmtId="0" fontId="4" fillId="0" borderId="26" xfId="0" applyFont="1" applyBorder="1" applyAlignment="1">
      <alignment horizontal="center" vertical="center"/>
    </xf>
    <xf numFmtId="3" fontId="4" fillId="0" borderId="26" xfId="0" applyNumberFormat="1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0" fontId="5" fillId="0" borderId="26" xfId="0" applyFont="1" applyBorder="1" applyAlignment="1">
      <alignment horizontal="center" vertical="center"/>
    </xf>
    <xf numFmtId="0" fontId="6" fillId="0" borderId="26" xfId="0" applyFont="1" applyBorder="1" applyAlignment="1">
      <alignment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 applyAlignment="1">
      <alignment horizontal="center" vertical="center" wrapText="1"/>
    </xf>
    <xf numFmtId="3" fontId="4" fillId="0" borderId="26" xfId="0" applyNumberFormat="1" applyFont="1" applyBorder="1" applyAlignment="1">
      <alignment vertical="center" wrapText="1"/>
    </xf>
    <xf numFmtId="0" fontId="7" fillId="0" borderId="26" xfId="0" applyFont="1" applyBorder="1" applyAlignment="1">
      <alignment vertical="center" wrapText="1"/>
    </xf>
    <xf numFmtId="0" fontId="7" fillId="0" borderId="26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vertical="center" wrapText="1"/>
    </xf>
    <xf numFmtId="0" fontId="4" fillId="0" borderId="28" xfId="0" applyFont="1" applyBorder="1" applyAlignment="1">
      <alignment vertical="center" wrapText="1"/>
    </xf>
    <xf numFmtId="0" fontId="7" fillId="0" borderId="27" xfId="0" applyFont="1" applyBorder="1" applyAlignment="1">
      <alignment vertical="center" wrapText="1"/>
    </xf>
    <xf numFmtId="0" fontId="7" fillId="0" borderId="28" xfId="0" applyFont="1" applyBorder="1" applyAlignment="1">
      <alignment vertical="center" wrapText="1"/>
    </xf>
    <xf numFmtId="0" fontId="8" fillId="0" borderId="0" xfId="0" applyFont="1"/>
    <xf numFmtId="0" fontId="8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0" fontId="8" fillId="0" borderId="26" xfId="0" applyFont="1" applyBorder="1" applyAlignment="1">
      <alignment vertical="center" wrapText="1"/>
    </xf>
    <xf numFmtId="0" fontId="8" fillId="0" borderId="26" xfId="0" applyFont="1" applyBorder="1" applyAlignment="1">
      <alignment wrapText="1"/>
    </xf>
    <xf numFmtId="9" fontId="4" fillId="0" borderId="10" xfId="0" applyNumberFormat="1" applyFont="1" applyBorder="1" applyAlignment="1">
      <alignment horizontal="center" vertical="center"/>
    </xf>
    <xf numFmtId="164" fontId="4" fillId="0" borderId="10" xfId="1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22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8" fillId="0" borderId="0" xfId="0" applyFont="1" applyBorder="1"/>
    <xf numFmtId="0" fontId="4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2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2" fillId="0" borderId="2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1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4" fillId="0" borderId="26" xfId="0" applyFont="1" applyBorder="1" applyAlignment="1">
      <alignment horizontal="center" vertical="center" wrapText="1"/>
    </xf>
    <xf numFmtId="0" fontId="4" fillId="0" borderId="26" xfId="0" applyFont="1" applyBorder="1" applyAlignment="1">
      <alignment vertical="center" wrapText="1"/>
    </xf>
    <xf numFmtId="0" fontId="6" fillId="0" borderId="26" xfId="0" applyFont="1" applyBorder="1" applyAlignment="1">
      <alignment horizontal="center" vertical="center" wrapText="1"/>
    </xf>
    <xf numFmtId="3" fontId="6" fillId="0" borderId="26" xfId="0" applyNumberFormat="1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3" fontId="5" fillId="0" borderId="26" xfId="0" applyNumberFormat="1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7" xfId="0" applyFont="1" applyBorder="1" applyAlignment="1">
      <alignment vertical="center" wrapText="1"/>
    </xf>
    <xf numFmtId="0" fontId="4" fillId="0" borderId="28" xfId="0" applyFont="1" applyBorder="1" applyAlignment="1">
      <alignment vertical="center" wrapText="1"/>
    </xf>
    <xf numFmtId="0" fontId="4" fillId="0" borderId="29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2" borderId="0" xfId="0" applyFill="1"/>
    <xf numFmtId="0" fontId="0" fillId="0" borderId="0" xfId="0" applyFill="1"/>
    <xf numFmtId="0" fontId="0" fillId="0" borderId="0" xfId="0" applyFill="1" applyAlignment="1">
      <alignment vertical="top"/>
    </xf>
    <xf numFmtId="0" fontId="0" fillId="0" borderId="0" xfId="0" applyFill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33" xfId="0" applyFont="1" applyFill="1" applyBorder="1" applyAlignment="1">
      <alignment vertical="center" wrapText="1"/>
    </xf>
    <xf numFmtId="0" fontId="15" fillId="0" borderId="34" xfId="0" applyFont="1" applyFill="1" applyBorder="1" applyAlignment="1">
      <alignment horizontal="center" vertical="center" wrapText="1"/>
    </xf>
    <xf numFmtId="0" fontId="15" fillId="0" borderId="34" xfId="0" applyFont="1" applyFill="1" applyBorder="1" applyAlignment="1">
      <alignment vertical="center" wrapText="1"/>
    </xf>
    <xf numFmtId="0" fontId="15" fillId="0" borderId="34" xfId="0" applyFont="1" applyFill="1" applyBorder="1" applyAlignment="1">
      <alignment horizontal="center" vertical="center"/>
    </xf>
    <xf numFmtId="0" fontId="16" fillId="0" borderId="34" xfId="0" applyFont="1" applyFill="1" applyBorder="1" applyAlignment="1">
      <alignment horizontal="center" vertical="center"/>
    </xf>
    <xf numFmtId="0" fontId="15" fillId="0" borderId="35" xfId="0" applyFont="1" applyFill="1" applyBorder="1" applyAlignment="1">
      <alignment vertical="center"/>
    </xf>
    <xf numFmtId="0" fontId="15" fillId="0" borderId="34" xfId="0" applyFont="1" applyFill="1" applyBorder="1" applyAlignment="1">
      <alignment vertical="center"/>
    </xf>
    <xf numFmtId="0" fontId="15" fillId="0" borderId="35" xfId="0" applyFont="1" applyFill="1" applyBorder="1" applyAlignment="1">
      <alignment vertical="center" wrapText="1"/>
    </xf>
    <xf numFmtId="0" fontId="15" fillId="0" borderId="34" xfId="0" applyFont="1" applyFill="1" applyBorder="1" applyAlignment="1">
      <alignment vertical="center" wrapText="1"/>
    </xf>
    <xf numFmtId="0" fontId="15" fillId="0" borderId="34" xfId="0" applyFont="1" applyFill="1" applyBorder="1" applyAlignment="1">
      <alignment vertical="center"/>
    </xf>
    <xf numFmtId="9" fontId="15" fillId="0" borderId="34" xfId="0" applyNumberFormat="1" applyFont="1" applyFill="1" applyBorder="1" applyAlignment="1">
      <alignment horizontal="center" vertical="center"/>
    </xf>
    <xf numFmtId="0" fontId="15" fillId="0" borderId="33" xfId="0" applyFont="1" applyFill="1" applyBorder="1" applyAlignment="1">
      <alignment horizontal="center" vertical="center"/>
    </xf>
    <xf numFmtId="0" fontId="15" fillId="0" borderId="33" xfId="0" applyFont="1" applyFill="1" applyBorder="1" applyAlignment="1">
      <alignment vertical="center" wrapText="1"/>
    </xf>
    <xf numFmtId="0" fontId="15" fillId="0" borderId="33" xfId="0" applyFont="1" applyFill="1" applyBorder="1" applyAlignment="1">
      <alignment vertical="center"/>
    </xf>
    <xf numFmtId="0" fontId="15" fillId="0" borderId="33" xfId="0" applyFont="1" applyFill="1" applyBorder="1" applyAlignment="1">
      <alignment horizontal="center" vertical="center" wrapText="1"/>
    </xf>
    <xf numFmtId="0" fontId="17" fillId="0" borderId="33" xfId="0" applyFont="1" applyFill="1" applyBorder="1" applyAlignment="1">
      <alignment horizontal="center" vertical="center"/>
    </xf>
    <xf numFmtId="0" fontId="17" fillId="0" borderId="34" xfId="0" applyFont="1" applyFill="1" applyBorder="1" applyAlignment="1">
      <alignment horizontal="center" vertical="center"/>
    </xf>
    <xf numFmtId="0" fontId="17" fillId="0" borderId="34" xfId="0" applyFont="1" applyFill="1" applyBorder="1" applyAlignment="1">
      <alignment vertical="center"/>
    </xf>
    <xf numFmtId="0" fontId="17" fillId="0" borderId="35" xfId="0" applyFont="1" applyFill="1" applyBorder="1" applyAlignment="1">
      <alignment vertical="center"/>
    </xf>
    <xf numFmtId="0" fontId="15" fillId="0" borderId="36" xfId="0" applyFont="1" applyFill="1" applyBorder="1" applyAlignment="1">
      <alignment vertical="center" wrapText="1"/>
    </xf>
    <xf numFmtId="0" fontId="15" fillId="0" borderId="37" xfId="0" applyFont="1" applyFill="1" applyBorder="1" applyAlignment="1">
      <alignment horizontal="center" vertical="center"/>
    </xf>
    <xf numFmtId="0" fontId="15" fillId="0" borderId="37" xfId="0" applyFont="1" applyFill="1" applyBorder="1" applyAlignment="1">
      <alignment vertical="center"/>
    </xf>
    <xf numFmtId="0" fontId="15" fillId="0" borderId="37" xfId="0" applyFont="1" applyFill="1" applyBorder="1" applyAlignment="1">
      <alignment vertical="center" wrapText="1"/>
    </xf>
    <xf numFmtId="0" fontId="15" fillId="0" borderId="38" xfId="0" applyFont="1" applyFill="1" applyBorder="1" applyAlignment="1">
      <alignment vertical="center" wrapText="1"/>
    </xf>
    <xf numFmtId="0" fontId="15" fillId="0" borderId="39" xfId="0" applyFont="1" applyFill="1" applyBorder="1" applyAlignment="1">
      <alignment vertical="center" wrapText="1"/>
    </xf>
    <xf numFmtId="0" fontId="15" fillId="0" borderId="40" xfId="0" applyFont="1" applyFill="1" applyBorder="1" applyAlignment="1">
      <alignment horizontal="center" vertical="center" wrapText="1"/>
    </xf>
    <xf numFmtId="0" fontId="15" fillId="0" borderId="40" xfId="0" applyFont="1" applyFill="1" applyBorder="1" applyAlignment="1">
      <alignment vertical="center" wrapText="1"/>
    </xf>
    <xf numFmtId="0" fontId="15" fillId="0" borderId="40" xfId="0" applyFont="1" applyFill="1" applyBorder="1" applyAlignment="1">
      <alignment horizontal="center" vertical="center"/>
    </xf>
    <xf numFmtId="0" fontId="16" fillId="0" borderId="40" xfId="0" applyFont="1" applyFill="1" applyBorder="1" applyAlignment="1">
      <alignment horizontal="center" vertical="center"/>
    </xf>
    <xf numFmtId="0" fontId="15" fillId="0" borderId="41" xfId="0" applyFont="1" applyFill="1" applyBorder="1" applyAlignment="1">
      <alignment vertical="center"/>
    </xf>
    <xf numFmtId="0" fontId="9" fillId="0" borderId="26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 textRotation="90" wrapText="1"/>
    </xf>
    <xf numFmtId="0" fontId="11" fillId="0" borderId="26" xfId="0" applyFont="1" applyFill="1" applyBorder="1" applyAlignment="1">
      <alignment vertical="center" textRotation="90" wrapText="1"/>
    </xf>
    <xf numFmtId="0" fontId="9" fillId="0" borderId="26" xfId="0" applyFont="1" applyFill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 wrapText="1"/>
    </xf>
    <xf numFmtId="0" fontId="13" fillId="0" borderId="26" xfId="0" applyFont="1" applyFill="1" applyBorder="1" applyAlignment="1">
      <alignment horizontal="center" vertical="center" wrapText="1"/>
    </xf>
    <xf numFmtId="0" fontId="13" fillId="0" borderId="26" xfId="0" applyFont="1" applyFill="1" applyBorder="1" applyAlignment="1">
      <alignment horizontal="center" vertical="center" wrapText="1"/>
    </xf>
    <xf numFmtId="0" fontId="13" fillId="0" borderId="26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7" fillId="0" borderId="34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164" fontId="16" fillId="0" borderId="34" xfId="1" applyNumberFormat="1" applyFont="1" applyFill="1" applyBorder="1" applyAlignment="1">
      <alignment horizontal="center" vertical="center"/>
    </xf>
    <xf numFmtId="164" fontId="15" fillId="0" borderId="34" xfId="1" applyNumberFormat="1" applyFont="1" applyFill="1" applyBorder="1" applyAlignment="1">
      <alignment horizontal="center" vertical="center"/>
    </xf>
    <xf numFmtId="164" fontId="17" fillId="0" borderId="34" xfId="1" applyNumberFormat="1" applyFont="1" applyFill="1" applyBorder="1" applyAlignment="1">
      <alignment horizontal="center" vertical="center"/>
    </xf>
    <xf numFmtId="164" fontId="16" fillId="0" borderId="37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16" fillId="2" borderId="34" xfId="1" applyNumberFormat="1" applyFont="1" applyFill="1" applyBorder="1" applyAlignment="1">
      <alignment horizontal="center" vertical="center"/>
    </xf>
    <xf numFmtId="164" fontId="0" fillId="0" borderId="0" xfId="1" applyNumberFormat="1" applyFont="1"/>
    <xf numFmtId="0" fontId="0" fillId="0" borderId="0" xfId="0" applyAlignment="1">
      <alignment horizontal="center" vertical="center"/>
    </xf>
    <xf numFmtId="164" fontId="0" fillId="2" borderId="0" xfId="1" applyNumberFormat="1" applyFont="1" applyFill="1"/>
    <xf numFmtId="164" fontId="16" fillId="3" borderId="34" xfId="1" applyNumberFormat="1" applyFont="1" applyFill="1" applyBorder="1" applyAlignment="1">
      <alignment horizontal="center" vertical="center"/>
    </xf>
    <xf numFmtId="164" fontId="19" fillId="0" borderId="26" xfId="0" applyNumberFormat="1" applyFont="1" applyBorder="1" applyAlignment="1">
      <alignment horizontal="center"/>
    </xf>
    <xf numFmtId="0" fontId="19" fillId="0" borderId="26" xfId="0" applyFont="1" applyBorder="1" applyAlignment="1">
      <alignment horizontal="center"/>
    </xf>
    <xf numFmtId="164" fontId="18" fillId="5" borderId="0" xfId="1" applyNumberFormat="1" applyFont="1" applyFill="1" applyAlignment="1">
      <alignment horizontal="center"/>
    </xf>
    <xf numFmtId="164" fontId="15" fillId="5" borderId="34" xfId="1" applyNumberFormat="1" applyFont="1" applyFill="1" applyBorder="1" applyAlignment="1">
      <alignment horizontal="center" vertical="center"/>
    </xf>
    <xf numFmtId="0" fontId="15" fillId="5" borderId="34" xfId="0" applyFont="1" applyFill="1" applyBorder="1" applyAlignment="1">
      <alignment vertical="center" wrapText="1"/>
    </xf>
    <xf numFmtId="0" fontId="15" fillId="5" borderId="34" xfId="0" applyFont="1" applyFill="1" applyBorder="1" applyAlignment="1">
      <alignment horizontal="center" vertical="center"/>
    </xf>
    <xf numFmtId="164" fontId="16" fillId="5" borderId="34" xfId="1" applyNumberFormat="1" applyFont="1" applyFill="1" applyBorder="1" applyAlignment="1">
      <alignment horizontal="center" vertical="center"/>
    </xf>
    <xf numFmtId="0" fontId="15" fillId="5" borderId="35" xfId="0" applyFont="1" applyFill="1" applyBorder="1" applyAlignment="1">
      <alignment vertical="center" wrapText="1"/>
    </xf>
    <xf numFmtId="0" fontId="20" fillId="0" borderId="30" xfId="0" applyFont="1" applyBorder="1" applyAlignment="1">
      <alignment horizontal="center" vertical="center" wrapText="1"/>
    </xf>
    <xf numFmtId="0" fontId="20" fillId="0" borderId="31" xfId="0" applyFont="1" applyBorder="1" applyAlignment="1">
      <alignment horizontal="center" vertical="center" wrapText="1"/>
    </xf>
    <xf numFmtId="0" fontId="21" fillId="0" borderId="31" xfId="0" applyFont="1" applyBorder="1" applyAlignment="1">
      <alignment horizontal="center" vertical="center" wrapText="1"/>
    </xf>
    <xf numFmtId="0" fontId="20" fillId="0" borderId="32" xfId="0" applyFont="1" applyBorder="1" applyAlignment="1">
      <alignment horizontal="center" vertical="center" wrapText="1"/>
    </xf>
    <xf numFmtId="0" fontId="20" fillId="0" borderId="33" xfId="0" applyFont="1" applyBorder="1" applyAlignment="1">
      <alignment horizontal="center" vertical="center" wrapText="1"/>
    </xf>
    <xf numFmtId="0" fontId="20" fillId="0" borderId="34" xfId="0" applyFont="1" applyBorder="1" applyAlignment="1">
      <alignment horizontal="center" vertical="center" wrapText="1"/>
    </xf>
    <xf numFmtId="0" fontId="20" fillId="0" borderId="35" xfId="0" applyFont="1" applyBorder="1" applyAlignment="1">
      <alignment horizontal="center" vertical="center" wrapText="1"/>
    </xf>
    <xf numFmtId="0" fontId="22" fillId="0" borderId="34" xfId="0" applyFont="1" applyBorder="1" applyAlignment="1">
      <alignment horizontal="center" vertical="center" wrapText="1"/>
    </xf>
    <xf numFmtId="0" fontId="20" fillId="0" borderId="34" xfId="0" applyFont="1" applyBorder="1" applyAlignment="1">
      <alignment horizontal="center" vertical="center" wrapText="1"/>
    </xf>
    <xf numFmtId="0" fontId="21" fillId="0" borderId="33" xfId="0" applyFont="1" applyBorder="1" applyAlignment="1">
      <alignment horizontal="center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34" xfId="0" applyFont="1" applyBorder="1" applyAlignment="1">
      <alignment horizontal="center" vertical="center"/>
    </xf>
    <xf numFmtId="0" fontId="21" fillId="0" borderId="34" xfId="0" applyFont="1" applyBorder="1" applyAlignment="1">
      <alignment horizontal="center" vertical="center" wrapText="1"/>
    </xf>
    <xf numFmtId="0" fontId="23" fillId="0" borderId="34" xfId="0" applyFont="1" applyBorder="1" applyAlignment="1">
      <alignment horizontal="center" vertical="center" wrapText="1"/>
    </xf>
    <xf numFmtId="0" fontId="21" fillId="0" borderId="35" xfId="0" applyFont="1" applyBorder="1" applyAlignment="1">
      <alignment horizontal="center" vertical="center" wrapText="1"/>
    </xf>
    <xf numFmtId="0" fontId="0" fillId="0" borderId="33" xfId="0" applyBorder="1" applyAlignment="1">
      <alignment vertical="top"/>
    </xf>
    <xf numFmtId="0" fontId="0" fillId="0" borderId="34" xfId="0" applyBorder="1" applyAlignment="1">
      <alignment vertical="top"/>
    </xf>
    <xf numFmtId="0" fontId="0" fillId="0" borderId="34" xfId="0" applyBorder="1" applyAlignment="1">
      <alignment vertical="top"/>
    </xf>
    <xf numFmtId="0" fontId="0" fillId="0" borderId="35" xfId="0" applyBorder="1" applyAlignment="1">
      <alignment vertical="top"/>
    </xf>
    <xf numFmtId="0" fontId="21" fillId="0" borderId="33" xfId="0" applyFont="1" applyBorder="1" applyAlignment="1">
      <alignment horizontal="center" vertical="center"/>
    </xf>
    <xf numFmtId="0" fontId="21" fillId="0" borderId="34" xfId="0" applyFont="1" applyBorder="1" applyAlignment="1">
      <alignment vertical="center" wrapText="1"/>
    </xf>
    <xf numFmtId="0" fontId="0" fillId="0" borderId="34" xfId="0" applyBorder="1" applyAlignment="1">
      <alignment vertical="top" wrapText="1"/>
    </xf>
    <xf numFmtId="0" fontId="21" fillId="0" borderId="34" xfId="0" applyFont="1" applyBorder="1" applyAlignment="1">
      <alignment vertical="center" wrapText="1"/>
    </xf>
    <xf numFmtId="0" fontId="21" fillId="0" borderId="34" xfId="0" applyFont="1" applyBorder="1" applyAlignment="1">
      <alignment vertical="center"/>
    </xf>
    <xf numFmtId="0" fontId="24" fillId="0" borderId="34" xfId="0" applyFont="1" applyBorder="1" applyAlignment="1">
      <alignment horizontal="center" vertical="center"/>
    </xf>
    <xf numFmtId="0" fontId="23" fillId="0" borderId="34" xfId="0" applyFont="1" applyBorder="1" applyAlignment="1">
      <alignment horizontal="center" vertical="center"/>
    </xf>
    <xf numFmtId="0" fontId="23" fillId="0" borderId="34" xfId="0" applyFont="1" applyBorder="1" applyAlignment="1">
      <alignment horizontal="center" vertical="center"/>
    </xf>
    <xf numFmtId="9" fontId="21" fillId="0" borderId="34" xfId="0" applyNumberFormat="1" applyFont="1" applyBorder="1" applyAlignment="1">
      <alignment horizontal="center" vertical="center"/>
    </xf>
    <xf numFmtId="9" fontId="21" fillId="0" borderId="34" xfId="0" applyNumberFormat="1" applyFont="1" applyBorder="1" applyAlignment="1">
      <alignment horizontal="center" vertical="center"/>
    </xf>
    <xf numFmtId="0" fontId="21" fillId="0" borderId="34" xfId="0" applyFont="1" applyBorder="1" applyAlignment="1">
      <alignment vertical="center"/>
    </xf>
    <xf numFmtId="0" fontId="21" fillId="0" borderId="35" xfId="0" applyFont="1" applyBorder="1" applyAlignment="1">
      <alignment vertical="center"/>
    </xf>
    <xf numFmtId="0" fontId="21" fillId="0" borderId="34" xfId="0" applyFont="1" applyBorder="1" applyAlignment="1">
      <alignment horizontal="center" vertical="center"/>
    </xf>
    <xf numFmtId="0" fontId="21" fillId="0" borderId="35" xfId="0" applyFont="1" applyBorder="1" applyAlignment="1">
      <alignment vertical="center" wrapText="1"/>
    </xf>
    <xf numFmtId="9" fontId="21" fillId="0" borderId="34" xfId="0" applyNumberFormat="1" applyFont="1" applyBorder="1" applyAlignment="1">
      <alignment horizontal="right" vertical="center" wrapText="1"/>
    </xf>
    <xf numFmtId="0" fontId="25" fillId="0" borderId="33" xfId="0" applyFont="1" applyBorder="1" applyAlignment="1">
      <alignment horizontal="center" vertical="center"/>
    </xf>
    <xf numFmtId="0" fontId="25" fillId="0" borderId="34" xfId="0" applyFont="1" applyBorder="1" applyAlignment="1">
      <alignment horizontal="center" vertical="center"/>
    </xf>
    <xf numFmtId="0" fontId="25" fillId="0" borderId="34" xfId="0" applyFont="1" applyBorder="1" applyAlignment="1">
      <alignment vertical="center" wrapText="1"/>
    </xf>
    <xf numFmtId="0" fontId="25" fillId="0" borderId="34" xfId="0" applyFont="1" applyBorder="1" applyAlignment="1">
      <alignment vertical="center"/>
    </xf>
    <xf numFmtId="0" fontId="25" fillId="0" borderId="34" xfId="0" applyFont="1" applyBorder="1" applyAlignment="1">
      <alignment horizontal="center" vertical="center"/>
    </xf>
    <xf numFmtId="0" fontId="25" fillId="0" borderId="34" xfId="0" applyFont="1" applyBorder="1" applyAlignment="1">
      <alignment vertical="center"/>
    </xf>
    <xf numFmtId="0" fontId="25" fillId="0" borderId="35" xfId="0" applyFont="1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5" xfId="0" applyBorder="1" applyAlignment="1">
      <alignment vertical="center"/>
    </xf>
    <xf numFmtId="0" fontId="23" fillId="0" borderId="34" xfId="0" applyFont="1" applyBorder="1" applyAlignment="1">
      <alignment horizontal="center" vertical="center" wrapText="1"/>
    </xf>
    <xf numFmtId="9" fontId="21" fillId="0" borderId="34" xfId="0" applyNumberFormat="1" applyFont="1" applyBorder="1" applyAlignment="1">
      <alignment horizontal="center" vertical="center" wrapText="1"/>
    </xf>
    <xf numFmtId="9" fontId="21" fillId="0" borderId="34" xfId="0" applyNumberFormat="1" applyFont="1" applyBorder="1" applyAlignment="1">
      <alignment horizontal="center" vertical="center" wrapText="1"/>
    </xf>
    <xf numFmtId="0" fontId="0" fillId="0" borderId="36" xfId="0" applyBorder="1" applyAlignment="1">
      <alignment vertical="top"/>
    </xf>
    <xf numFmtId="0" fontId="0" fillId="0" borderId="37" xfId="0" applyBorder="1" applyAlignment="1">
      <alignment vertical="top"/>
    </xf>
    <xf numFmtId="0" fontId="21" fillId="0" borderId="37" xfId="0" applyFont="1" applyBorder="1" applyAlignment="1">
      <alignment vertical="center" wrapText="1"/>
    </xf>
    <xf numFmtId="0" fontId="0" fillId="0" borderId="37" xfId="0" applyBorder="1" applyAlignment="1">
      <alignment vertical="top"/>
    </xf>
    <xf numFmtId="0" fontId="26" fillId="0" borderId="37" xfId="0" applyFont="1" applyBorder="1" applyAlignment="1">
      <alignment horizontal="center" vertical="center"/>
    </xf>
    <xf numFmtId="0" fontId="27" fillId="0" borderId="37" xfId="0" applyFont="1" applyBorder="1" applyAlignment="1">
      <alignment horizontal="center" vertical="center"/>
    </xf>
    <xf numFmtId="0" fontId="28" fillId="0" borderId="37" xfId="0" applyFont="1" applyBorder="1" applyAlignment="1">
      <alignment horizontal="center" vertical="center"/>
    </xf>
    <xf numFmtId="0" fontId="0" fillId="0" borderId="38" xfId="0" applyBorder="1" applyAlignment="1">
      <alignment vertical="top"/>
    </xf>
    <xf numFmtId="0" fontId="32" fillId="0" borderId="0" xfId="0" applyFont="1"/>
    <xf numFmtId="0" fontId="31" fillId="0" borderId="34" xfId="0" applyFont="1" applyBorder="1" applyAlignment="1">
      <alignment horizontal="center" vertical="center" wrapText="1"/>
    </xf>
    <xf numFmtId="0" fontId="31" fillId="0" borderId="34" xfId="0" applyFont="1" applyBorder="1" applyAlignment="1">
      <alignment horizontal="center" vertical="center" wrapText="1"/>
    </xf>
    <xf numFmtId="0" fontId="31" fillId="0" borderId="42" xfId="0" applyFont="1" applyBorder="1" applyAlignment="1">
      <alignment vertical="center" wrapText="1"/>
    </xf>
    <xf numFmtId="0" fontId="31" fillId="0" borderId="43" xfId="0" applyFont="1" applyBorder="1" applyAlignment="1">
      <alignment vertical="center" wrapText="1"/>
    </xf>
    <xf numFmtId="0" fontId="32" fillId="0" borderId="42" xfId="0" applyFont="1" applyBorder="1" applyAlignment="1">
      <alignment vertical="center" wrapText="1"/>
    </xf>
    <xf numFmtId="0" fontId="32" fillId="0" borderId="34" xfId="0" applyFont="1" applyBorder="1" applyAlignment="1">
      <alignment vertical="top"/>
    </xf>
    <xf numFmtId="0" fontId="31" fillId="0" borderId="33" xfId="0" applyFont="1" applyBorder="1" applyAlignment="1">
      <alignment horizontal="center" vertical="center"/>
    </xf>
    <xf numFmtId="0" fontId="31" fillId="0" borderId="34" xfId="0" applyFont="1" applyBorder="1" applyAlignment="1">
      <alignment vertical="center" wrapText="1"/>
    </xf>
    <xf numFmtId="0" fontId="32" fillId="0" borderId="34" xfId="0" applyFont="1" applyBorder="1" applyAlignment="1">
      <alignment vertical="top" wrapText="1"/>
    </xf>
    <xf numFmtId="0" fontId="31" fillId="0" borderId="34" xfId="0" applyFont="1" applyBorder="1" applyAlignment="1">
      <alignment vertical="center" wrapText="1"/>
    </xf>
    <xf numFmtId="0" fontId="31" fillId="0" borderId="42" xfId="0" applyFont="1" applyBorder="1" applyAlignment="1">
      <alignment vertical="center"/>
    </xf>
    <xf numFmtId="0" fontId="31" fillId="0" borderId="35" xfId="0" applyFont="1" applyBorder="1" applyAlignment="1">
      <alignment vertical="center"/>
    </xf>
    <xf numFmtId="0" fontId="31" fillId="0" borderId="34" xfId="0" applyFont="1" applyBorder="1" applyAlignment="1">
      <alignment vertical="center"/>
    </xf>
    <xf numFmtId="0" fontId="31" fillId="0" borderId="34" xfId="0" applyFont="1" applyBorder="1" applyAlignment="1">
      <alignment horizontal="center" vertical="center"/>
    </xf>
    <xf numFmtId="0" fontId="31" fillId="0" borderId="35" xfId="0" applyFont="1" applyBorder="1" applyAlignment="1">
      <alignment vertical="center" wrapText="1"/>
    </xf>
    <xf numFmtId="0" fontId="34" fillId="0" borderId="33" xfId="0" applyFont="1" applyBorder="1" applyAlignment="1">
      <alignment horizontal="center" vertical="center"/>
    </xf>
    <xf numFmtId="0" fontId="34" fillId="0" borderId="34" xfId="0" applyFont="1" applyBorder="1" applyAlignment="1">
      <alignment horizontal="center" vertical="center"/>
    </xf>
    <xf numFmtId="0" fontId="34" fillId="0" borderId="34" xfId="0" applyFont="1" applyBorder="1" applyAlignment="1">
      <alignment vertical="center" wrapText="1"/>
    </xf>
    <xf numFmtId="0" fontId="34" fillId="0" borderId="35" xfId="0" applyFont="1" applyBorder="1" applyAlignment="1">
      <alignment vertical="center"/>
    </xf>
    <xf numFmtId="0" fontId="32" fillId="0" borderId="35" xfId="0" applyFont="1" applyBorder="1" applyAlignment="1">
      <alignment vertical="center"/>
    </xf>
    <xf numFmtId="0" fontId="32" fillId="0" borderId="34" xfId="0" applyFont="1" applyBorder="1" applyAlignment="1">
      <alignment horizontal="center" vertical="center"/>
    </xf>
    <xf numFmtId="0" fontId="32" fillId="0" borderId="34" xfId="0" applyFont="1" applyBorder="1" applyAlignment="1">
      <alignment horizontal="center" vertical="center" wrapText="1"/>
    </xf>
    <xf numFmtId="0" fontId="32" fillId="0" borderId="36" xfId="0" applyFont="1" applyBorder="1" applyAlignment="1">
      <alignment vertical="top"/>
    </xf>
    <xf numFmtId="0" fontId="32" fillId="0" borderId="37" xfId="0" applyFont="1" applyBorder="1" applyAlignment="1">
      <alignment vertical="top"/>
    </xf>
    <xf numFmtId="0" fontId="31" fillId="0" borderId="37" xfId="0" applyFont="1" applyBorder="1" applyAlignment="1">
      <alignment vertical="center" wrapText="1"/>
    </xf>
    <xf numFmtId="0" fontId="32" fillId="0" borderId="37" xfId="0" applyFont="1" applyBorder="1" applyAlignment="1">
      <alignment vertical="top"/>
    </xf>
    <xf numFmtId="0" fontId="32" fillId="0" borderId="38" xfId="0" applyFont="1" applyBorder="1" applyAlignment="1">
      <alignment vertical="top"/>
    </xf>
    <xf numFmtId="0" fontId="34" fillId="0" borderId="34" xfId="0" applyFont="1" applyBorder="1" applyAlignment="1">
      <alignment horizontal="center" vertical="center" wrapText="1"/>
    </xf>
    <xf numFmtId="0" fontId="31" fillId="0" borderId="46" xfId="0" applyFont="1" applyBorder="1" applyAlignment="1">
      <alignment vertical="center" wrapText="1"/>
    </xf>
    <xf numFmtId="0" fontId="34" fillId="0" borderId="42" xfId="0" applyFont="1" applyBorder="1" applyAlignment="1">
      <alignment vertical="center" wrapText="1"/>
    </xf>
    <xf numFmtId="0" fontId="34" fillId="0" borderId="46" xfId="0" applyFont="1" applyBorder="1" applyAlignment="1">
      <alignment vertical="center" wrapText="1"/>
    </xf>
    <xf numFmtId="0" fontId="31" fillId="0" borderId="42" xfId="0" applyFont="1" applyBorder="1" applyAlignment="1">
      <alignment horizontal="center" vertical="center" wrapText="1"/>
    </xf>
    <xf numFmtId="0" fontId="30" fillId="0" borderId="37" xfId="0" applyFont="1" applyBorder="1" applyAlignment="1">
      <alignment horizontal="center" vertical="center" wrapText="1"/>
    </xf>
    <xf numFmtId="0" fontId="32" fillId="0" borderId="0" xfId="0" applyFont="1" applyAlignment="1">
      <alignment wrapText="1"/>
    </xf>
    <xf numFmtId="0" fontId="30" fillId="0" borderId="26" xfId="0" applyFont="1" applyBorder="1" applyAlignment="1">
      <alignment horizontal="center" vertical="center" wrapText="1"/>
    </xf>
    <xf numFmtId="0" fontId="31" fillId="0" borderId="26" xfId="0" applyFont="1" applyBorder="1" applyAlignment="1">
      <alignment horizontal="center" vertical="center" wrapText="1"/>
    </xf>
    <xf numFmtId="0" fontId="31" fillId="0" borderId="47" xfId="0" applyFont="1" applyBorder="1" applyAlignment="1">
      <alignment horizontal="left" vertical="center" wrapText="1"/>
    </xf>
    <xf numFmtId="0" fontId="31" fillId="0" borderId="48" xfId="0" applyFont="1" applyBorder="1" applyAlignment="1">
      <alignment horizontal="left" vertical="center" wrapText="1"/>
    </xf>
    <xf numFmtId="0" fontId="31" fillId="0" borderId="49" xfId="0" applyFont="1" applyBorder="1" applyAlignment="1">
      <alignment horizontal="left" vertical="center" wrapText="1"/>
    </xf>
    <xf numFmtId="0" fontId="31" fillId="0" borderId="42" xfId="0" applyFont="1" applyBorder="1" applyAlignment="1">
      <alignment horizontal="center" vertical="center"/>
    </xf>
    <xf numFmtId="0" fontId="31" fillId="0" borderId="42" xfId="0" applyFont="1" applyBorder="1" applyAlignment="1">
      <alignment horizontal="left" vertical="center" wrapText="1"/>
    </xf>
    <xf numFmtId="0" fontId="31" fillId="0" borderId="46" xfId="0" applyFont="1" applyBorder="1" applyAlignment="1">
      <alignment horizontal="left" vertical="center" wrapText="1"/>
    </xf>
    <xf numFmtId="0" fontId="31" fillId="0" borderId="43" xfId="0" applyFont="1" applyBorder="1" applyAlignment="1">
      <alignment horizontal="left" vertical="center" wrapText="1"/>
    </xf>
    <xf numFmtId="0" fontId="29" fillId="0" borderId="0" xfId="0" applyFont="1" applyAlignment="1">
      <alignment horizontal="center" vertical="center"/>
    </xf>
    <xf numFmtId="0" fontId="30" fillId="0" borderId="26" xfId="0" applyFont="1" applyBorder="1" applyAlignment="1">
      <alignment horizontal="center" vertical="center" wrapText="1"/>
    </xf>
    <xf numFmtId="9" fontId="31" fillId="0" borderId="42" xfId="0" applyNumberFormat="1" applyFont="1" applyBorder="1" applyAlignment="1">
      <alignment horizontal="center" vertical="center"/>
    </xf>
    <xf numFmtId="9" fontId="31" fillId="0" borderId="34" xfId="0" applyNumberFormat="1" applyFont="1" applyBorder="1" applyAlignment="1">
      <alignment horizontal="center" vertical="center" wrapText="1"/>
    </xf>
    <xf numFmtId="9" fontId="31" fillId="0" borderId="42" xfId="0" applyNumberFormat="1" applyFont="1" applyBorder="1" applyAlignment="1">
      <alignment horizontal="center" vertical="center" wrapText="1"/>
    </xf>
    <xf numFmtId="0" fontId="33" fillId="0" borderId="45" xfId="0" applyFont="1" applyBorder="1" applyAlignment="1">
      <alignment horizontal="center" vertical="center"/>
    </xf>
    <xf numFmtId="164" fontId="33" fillId="0" borderId="44" xfId="0" applyNumberFormat="1" applyFont="1" applyBorder="1" applyAlignment="1">
      <alignment horizontal="center" vertical="center"/>
    </xf>
    <xf numFmtId="0" fontId="0" fillId="4" borderId="0" xfId="0" applyFill="1"/>
    <xf numFmtId="164" fontId="18" fillId="0" borderId="0" xfId="0" applyNumberFormat="1" applyFont="1" applyAlignment="1"/>
    <xf numFmtId="164" fontId="35" fillId="0" borderId="0" xfId="0" applyNumberFormat="1" applyFont="1" applyAlignment="1"/>
    <xf numFmtId="0" fontId="33" fillId="0" borderId="26" xfId="0" applyFont="1" applyFill="1" applyBorder="1" applyAlignment="1">
      <alignment horizontal="center" vertical="center" wrapText="1"/>
    </xf>
    <xf numFmtId="164" fontId="32" fillId="0" borderId="42" xfId="1" applyNumberFormat="1" applyFont="1" applyFill="1" applyBorder="1" applyAlignment="1">
      <alignment horizontal="center" vertical="center"/>
    </xf>
    <xf numFmtId="164" fontId="31" fillId="0" borderId="42" xfId="1" applyNumberFormat="1" applyFont="1" applyFill="1" applyBorder="1" applyAlignment="1">
      <alignment horizontal="center" vertical="center"/>
    </xf>
    <xf numFmtId="164" fontId="31" fillId="0" borderId="34" xfId="1" applyNumberFormat="1" applyFont="1" applyFill="1" applyBorder="1" applyAlignment="1">
      <alignment horizontal="center" vertical="center"/>
    </xf>
    <xf numFmtId="164" fontId="34" fillId="0" borderId="43" xfId="1" applyNumberFormat="1" applyFont="1" applyFill="1" applyBorder="1" applyAlignment="1">
      <alignment horizontal="center" vertical="center"/>
    </xf>
    <xf numFmtId="164" fontId="31" fillId="0" borderId="34" xfId="1" applyNumberFormat="1" applyFont="1" applyFill="1" applyBorder="1" applyAlignment="1">
      <alignment horizontal="center" vertical="center" wrapText="1"/>
    </xf>
    <xf numFmtId="164" fontId="32" fillId="0" borderId="34" xfId="1" applyNumberFormat="1" applyFont="1" applyFill="1" applyBorder="1" applyAlignment="1">
      <alignment horizontal="center" vertical="center"/>
    </xf>
    <xf numFmtId="0" fontId="32" fillId="0" borderId="0" xfId="0" applyFont="1" applyFill="1"/>
    <xf numFmtId="164" fontId="32" fillId="0" borderId="0" xfId="1" applyNumberFormat="1" applyFont="1" applyFill="1" applyAlignment="1">
      <alignment horizontal="center"/>
    </xf>
    <xf numFmtId="164" fontId="32" fillId="0" borderId="0" xfId="0" applyNumberFormat="1" applyFont="1" applyFill="1" applyAlignment="1">
      <alignment horizontal="center"/>
    </xf>
    <xf numFmtId="0" fontId="32" fillId="0" borderId="0" xfId="0" applyFont="1" applyFill="1" applyAlignment="1">
      <alignment horizontal="center"/>
    </xf>
    <xf numFmtId="0" fontId="31" fillId="0" borderId="50" xfId="0" applyFont="1" applyBorder="1" applyAlignment="1">
      <alignment horizontal="center" vertical="center" wrapText="1"/>
    </xf>
    <xf numFmtId="0" fontId="31" fillId="0" borderId="51" xfId="0" applyFont="1" applyBorder="1" applyAlignment="1">
      <alignment horizontal="center" vertical="center" wrapText="1"/>
    </xf>
    <xf numFmtId="0" fontId="31" fillId="0" borderId="52" xfId="0" applyFont="1" applyBorder="1" applyAlignment="1">
      <alignment horizontal="center" vertical="center" wrapText="1"/>
    </xf>
    <xf numFmtId="0" fontId="32" fillId="0" borderId="26" xfId="0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40"/>
  <sheetViews>
    <sheetView zoomScale="80" zoomScaleNormal="80" workbookViewId="0">
      <selection activeCell="K1" sqref="K1:P1048576"/>
    </sheetView>
  </sheetViews>
  <sheetFormatPr defaultRowHeight="15" x14ac:dyDescent="0.25"/>
  <cols>
    <col min="2" max="10" width="4.28515625" customWidth="1"/>
    <col min="11" max="11" width="5.85546875" customWidth="1"/>
    <col min="12" max="13" width="47.42578125" customWidth="1"/>
    <col min="16" max="16" width="18.5703125" customWidth="1"/>
    <col min="18" max="18" width="20" customWidth="1"/>
  </cols>
  <sheetData>
    <row r="1" spans="2:20" ht="15.75" thickBot="1" x14ac:dyDescent="0.3"/>
    <row r="2" spans="2:20" ht="46.5" customHeight="1" thickBot="1" x14ac:dyDescent="0.3">
      <c r="B2" s="95" t="s">
        <v>1</v>
      </c>
      <c r="C2" s="103"/>
      <c r="D2" s="103"/>
      <c r="E2" s="103"/>
      <c r="F2" s="103"/>
      <c r="G2" s="103"/>
      <c r="H2" s="103"/>
      <c r="I2" s="103"/>
      <c r="J2" s="96"/>
      <c r="K2" s="95" t="s">
        <v>2</v>
      </c>
      <c r="L2" s="106"/>
      <c r="M2" s="110" t="s">
        <v>3</v>
      </c>
      <c r="N2" s="113" t="s">
        <v>4</v>
      </c>
      <c r="O2" s="95" t="s">
        <v>5</v>
      </c>
      <c r="P2" s="96"/>
      <c r="Q2" s="92" t="s">
        <v>7</v>
      </c>
      <c r="R2" s="93"/>
      <c r="S2" s="93"/>
      <c r="T2" s="94"/>
    </row>
    <row r="3" spans="2:20" ht="45" customHeight="1" x14ac:dyDescent="0.25">
      <c r="B3" s="97"/>
      <c r="C3" s="104"/>
      <c r="D3" s="104"/>
      <c r="E3" s="104"/>
      <c r="F3" s="104"/>
      <c r="G3" s="104"/>
      <c r="H3" s="104"/>
      <c r="I3" s="104"/>
      <c r="J3" s="98"/>
      <c r="K3" s="97"/>
      <c r="L3" s="107"/>
      <c r="M3" s="111"/>
      <c r="N3" s="114"/>
      <c r="O3" s="97" t="s">
        <v>6</v>
      </c>
      <c r="P3" s="98"/>
      <c r="Q3" s="95" t="s">
        <v>8</v>
      </c>
      <c r="R3" s="96"/>
      <c r="S3" s="95" t="s">
        <v>10</v>
      </c>
      <c r="T3" s="96"/>
    </row>
    <row r="4" spans="2:20" ht="15" customHeight="1" x14ac:dyDescent="0.25">
      <c r="B4" s="97"/>
      <c r="C4" s="104"/>
      <c r="D4" s="104"/>
      <c r="E4" s="104"/>
      <c r="F4" s="104"/>
      <c r="G4" s="104"/>
      <c r="H4" s="104"/>
      <c r="I4" s="104"/>
      <c r="J4" s="98"/>
      <c r="K4" s="97"/>
      <c r="L4" s="107"/>
      <c r="M4" s="111"/>
      <c r="N4" s="114"/>
      <c r="O4" s="116"/>
      <c r="P4" s="117"/>
      <c r="Q4" s="97" t="s">
        <v>9</v>
      </c>
      <c r="R4" s="98"/>
      <c r="S4" s="97" t="s">
        <v>11</v>
      </c>
      <c r="T4" s="98"/>
    </row>
    <row r="5" spans="2:20" ht="15.75" thickBot="1" x14ac:dyDescent="0.3">
      <c r="B5" s="97"/>
      <c r="C5" s="104"/>
      <c r="D5" s="104"/>
      <c r="E5" s="104"/>
      <c r="F5" s="104"/>
      <c r="G5" s="104"/>
      <c r="H5" s="104"/>
      <c r="I5" s="104"/>
      <c r="J5" s="98"/>
      <c r="K5" s="97"/>
      <c r="L5" s="107"/>
      <c r="M5" s="111"/>
      <c r="N5" s="114"/>
      <c r="O5" s="99"/>
      <c r="P5" s="100"/>
      <c r="Q5" s="99"/>
      <c r="R5" s="100"/>
      <c r="S5" s="101" t="s">
        <v>12</v>
      </c>
      <c r="T5" s="102"/>
    </row>
    <row r="6" spans="2:20" ht="15.75" thickBot="1" x14ac:dyDescent="0.3">
      <c r="B6" s="101"/>
      <c r="C6" s="105"/>
      <c r="D6" s="105"/>
      <c r="E6" s="105"/>
      <c r="F6" s="105"/>
      <c r="G6" s="105"/>
      <c r="H6" s="105"/>
      <c r="I6" s="105"/>
      <c r="J6" s="102"/>
      <c r="K6" s="108"/>
      <c r="L6" s="109"/>
      <c r="M6" s="112"/>
      <c r="N6" s="115"/>
      <c r="O6" s="4" t="s">
        <v>13</v>
      </c>
      <c r="P6" s="4" t="s">
        <v>14</v>
      </c>
      <c r="Q6" s="4" t="s">
        <v>13</v>
      </c>
      <c r="R6" s="4" t="s">
        <v>14</v>
      </c>
      <c r="S6" s="4" t="s">
        <v>13</v>
      </c>
      <c r="T6" s="4" t="s">
        <v>15</v>
      </c>
    </row>
    <row r="7" spans="2:20" ht="15.75" thickBot="1" x14ac:dyDescent="0.3">
      <c r="B7" s="87">
        <v>1</v>
      </c>
      <c r="C7" s="88"/>
      <c r="D7" s="88"/>
      <c r="E7" s="88"/>
      <c r="F7" s="88"/>
      <c r="G7" s="88"/>
      <c r="H7" s="88"/>
      <c r="I7" s="88"/>
      <c r="J7" s="89"/>
      <c r="K7" s="90">
        <v>2</v>
      </c>
      <c r="L7" s="91"/>
      <c r="M7" s="5">
        <v>3</v>
      </c>
      <c r="N7" s="4"/>
      <c r="O7" s="87">
        <v>9</v>
      </c>
      <c r="P7" s="89"/>
      <c r="Q7" s="87" t="s">
        <v>16</v>
      </c>
      <c r="R7" s="89"/>
      <c r="S7" s="87" t="s">
        <v>17</v>
      </c>
      <c r="T7" s="89"/>
    </row>
    <row r="8" spans="2:20" ht="15.75" thickBot="1" x14ac:dyDescent="0.3">
      <c r="B8" s="6"/>
      <c r="C8" s="6"/>
      <c r="D8" s="6"/>
      <c r="E8" s="6"/>
      <c r="F8" s="6"/>
      <c r="G8" s="6"/>
      <c r="H8" s="6"/>
      <c r="I8" s="6"/>
      <c r="J8" s="6"/>
      <c r="K8" s="6"/>
      <c r="L8" s="3"/>
      <c r="M8" s="3"/>
      <c r="N8" s="6"/>
      <c r="O8" s="6"/>
      <c r="P8" s="6"/>
      <c r="Q8" s="6"/>
      <c r="R8" s="6"/>
      <c r="S8" s="6"/>
      <c r="T8" s="6"/>
    </row>
    <row r="9" spans="2:20" ht="15.75" thickBot="1" x14ac:dyDescent="0.3">
      <c r="B9" s="7">
        <v>4</v>
      </c>
      <c r="C9" s="8">
        <v>1</v>
      </c>
      <c r="D9" s="8">
        <v>4</v>
      </c>
      <c r="E9" s="8">
        <v>1</v>
      </c>
      <c r="F9" s="8">
        <v>19</v>
      </c>
      <c r="G9" s="8">
        <v>1</v>
      </c>
      <c r="H9" s="8">
        <v>5</v>
      </c>
      <c r="I9" s="8"/>
      <c r="J9" s="8"/>
      <c r="K9" s="85" t="s">
        <v>18</v>
      </c>
      <c r="L9" s="86"/>
      <c r="M9" s="9"/>
      <c r="N9" s="8"/>
      <c r="O9" s="8"/>
      <c r="P9" s="2"/>
      <c r="Q9" s="2"/>
      <c r="R9" s="2"/>
      <c r="S9" s="8"/>
      <c r="T9" s="8"/>
    </row>
    <row r="10" spans="2:20" ht="15.75" thickBot="1" x14ac:dyDescent="0.3">
      <c r="B10" s="10">
        <v>4</v>
      </c>
      <c r="C10" s="4">
        <v>1</v>
      </c>
      <c r="D10" s="4">
        <v>4</v>
      </c>
      <c r="E10" s="4">
        <v>1</v>
      </c>
      <c r="F10" s="4">
        <v>19</v>
      </c>
      <c r="G10" s="4">
        <v>1</v>
      </c>
      <c r="H10" s="4">
        <v>5</v>
      </c>
      <c r="I10" s="4">
        <v>1</v>
      </c>
      <c r="J10" s="4"/>
      <c r="K10" s="85" t="s">
        <v>19</v>
      </c>
      <c r="L10" s="86"/>
      <c r="M10" s="11"/>
      <c r="N10" s="4"/>
      <c r="O10" s="4"/>
      <c r="P10" s="12"/>
      <c r="Q10" s="12"/>
      <c r="R10" s="12"/>
      <c r="S10" s="4"/>
      <c r="T10" s="4"/>
    </row>
    <row r="11" spans="2:20" ht="15.75" thickBot="1" x14ac:dyDescent="0.3">
      <c r="B11" s="10">
        <v>4</v>
      </c>
      <c r="C11" s="4">
        <v>1</v>
      </c>
      <c r="D11" s="4">
        <v>4</v>
      </c>
      <c r="E11" s="4">
        <v>1</v>
      </c>
      <c r="F11" s="4">
        <v>19</v>
      </c>
      <c r="G11" s="4">
        <v>1</v>
      </c>
      <c r="H11" s="4">
        <v>5</v>
      </c>
      <c r="I11" s="4">
        <v>1</v>
      </c>
      <c r="J11" s="4">
        <v>1</v>
      </c>
      <c r="K11" s="85" t="s">
        <v>20</v>
      </c>
      <c r="L11" s="86"/>
      <c r="M11" s="11"/>
      <c r="N11" s="4"/>
      <c r="O11" s="4"/>
      <c r="P11" s="12"/>
      <c r="Q11" s="12"/>
      <c r="R11" s="12"/>
      <c r="S11" s="4"/>
      <c r="T11" s="4"/>
    </row>
    <row r="12" spans="2:20" ht="15.75" thickBot="1" x14ac:dyDescent="0.3">
      <c r="B12" s="6"/>
      <c r="C12" s="6"/>
      <c r="D12" s="6"/>
      <c r="E12" s="6"/>
      <c r="F12" s="6"/>
      <c r="G12" s="6"/>
      <c r="H12" s="6"/>
      <c r="I12" s="6"/>
      <c r="J12" s="6"/>
      <c r="K12" s="6"/>
      <c r="L12" s="3"/>
      <c r="M12" s="3"/>
      <c r="N12" s="6"/>
      <c r="O12" s="6"/>
      <c r="P12" s="6"/>
      <c r="Q12" s="6"/>
      <c r="R12" s="6"/>
      <c r="S12" s="6"/>
      <c r="T12" s="6"/>
    </row>
    <row r="13" spans="2:20" ht="15.75" thickBot="1" x14ac:dyDescent="0.3">
      <c r="B13" s="7">
        <v>4</v>
      </c>
      <c r="C13" s="8">
        <v>1</v>
      </c>
      <c r="D13" s="8">
        <v>19</v>
      </c>
      <c r="E13" s="8">
        <v>1</v>
      </c>
      <c r="F13" s="8"/>
      <c r="G13" s="8"/>
      <c r="H13" s="8"/>
      <c r="I13" s="8"/>
      <c r="J13" s="8"/>
      <c r="K13" s="85" t="s">
        <v>21</v>
      </c>
      <c r="L13" s="86"/>
      <c r="M13" s="9"/>
      <c r="N13" s="8"/>
      <c r="O13" s="8"/>
      <c r="P13" s="8" t="s">
        <v>22</v>
      </c>
      <c r="Q13" s="1"/>
      <c r="R13" s="8" t="s">
        <v>0</v>
      </c>
      <c r="S13" s="8" t="s">
        <v>23</v>
      </c>
      <c r="T13" s="1"/>
    </row>
    <row r="14" spans="2:20" x14ac:dyDescent="0.25">
      <c r="B14" s="70">
        <v>4</v>
      </c>
      <c r="C14" s="70">
        <v>1</v>
      </c>
      <c r="D14" s="70">
        <v>4</v>
      </c>
      <c r="E14" s="70">
        <v>1</v>
      </c>
      <c r="F14" s="70">
        <v>19</v>
      </c>
      <c r="G14" s="70">
        <v>1</v>
      </c>
      <c r="H14" s="70"/>
      <c r="I14" s="70"/>
      <c r="J14" s="70"/>
      <c r="K14" s="76"/>
      <c r="L14" s="77"/>
      <c r="M14" s="78"/>
      <c r="N14" s="70"/>
      <c r="O14" s="70"/>
      <c r="P14" s="73"/>
      <c r="Q14" s="73"/>
      <c r="R14" s="73"/>
      <c r="S14" s="70"/>
      <c r="T14" s="70"/>
    </row>
    <row r="15" spans="2:20" x14ac:dyDescent="0.25">
      <c r="B15" s="71"/>
      <c r="C15" s="71"/>
      <c r="D15" s="71"/>
      <c r="E15" s="71"/>
      <c r="F15" s="71"/>
      <c r="G15" s="71"/>
      <c r="H15" s="71"/>
      <c r="I15" s="71"/>
      <c r="J15" s="71"/>
      <c r="K15" s="79" t="s">
        <v>24</v>
      </c>
      <c r="L15" s="80"/>
      <c r="M15" s="81"/>
      <c r="N15" s="71"/>
      <c r="O15" s="71"/>
      <c r="P15" s="74"/>
      <c r="Q15" s="74"/>
      <c r="R15" s="74"/>
      <c r="S15" s="71"/>
      <c r="T15" s="71"/>
    </row>
    <row r="16" spans="2:20" ht="15.75" thickBot="1" x14ac:dyDescent="0.3">
      <c r="B16" s="72"/>
      <c r="C16" s="72"/>
      <c r="D16" s="72"/>
      <c r="E16" s="72"/>
      <c r="F16" s="72"/>
      <c r="G16" s="72"/>
      <c r="H16" s="72"/>
      <c r="I16" s="72"/>
      <c r="J16" s="72"/>
      <c r="K16" s="82"/>
      <c r="L16" s="83"/>
      <c r="M16" s="84"/>
      <c r="N16" s="72"/>
      <c r="O16" s="72"/>
      <c r="P16" s="75"/>
      <c r="Q16" s="75"/>
      <c r="R16" s="75"/>
      <c r="S16" s="72"/>
      <c r="T16" s="72"/>
    </row>
    <row r="17" spans="2:20" ht="39" customHeight="1" thickBot="1" x14ac:dyDescent="0.3">
      <c r="B17" s="10">
        <v>4</v>
      </c>
      <c r="C17" s="4">
        <v>1</v>
      </c>
      <c r="D17" s="4">
        <v>4</v>
      </c>
      <c r="E17" s="4">
        <v>1</v>
      </c>
      <c r="F17" s="4">
        <v>19</v>
      </c>
      <c r="G17" s="4">
        <v>1</v>
      </c>
      <c r="H17" s="4">
        <v>2</v>
      </c>
      <c r="I17" s="4"/>
      <c r="J17" s="4"/>
      <c r="K17" s="12"/>
      <c r="L17" s="11" t="s">
        <v>25</v>
      </c>
      <c r="M17" s="11" t="s">
        <v>26</v>
      </c>
      <c r="N17" s="4" t="s">
        <v>27</v>
      </c>
      <c r="O17" s="4" t="s">
        <v>28</v>
      </c>
      <c r="P17" s="18">
        <v>18600000</v>
      </c>
      <c r="Q17" s="4" t="s">
        <v>28</v>
      </c>
      <c r="R17" s="13">
        <v>18435619</v>
      </c>
      <c r="S17" s="4">
        <v>100</v>
      </c>
      <c r="T17" s="17">
        <f>R17/P17*100</f>
        <v>99.116231182795701</v>
      </c>
    </row>
    <row r="18" spans="2:20" ht="39" customHeight="1" thickBot="1" x14ac:dyDescent="0.3">
      <c r="B18" s="10">
        <v>4</v>
      </c>
      <c r="C18" s="4">
        <v>1</v>
      </c>
      <c r="D18" s="4">
        <v>4</v>
      </c>
      <c r="E18" s="4">
        <v>1</v>
      </c>
      <c r="F18" s="4">
        <v>19</v>
      </c>
      <c r="G18" s="4">
        <v>1</v>
      </c>
      <c r="H18" s="4">
        <v>15</v>
      </c>
      <c r="I18" s="4"/>
      <c r="J18" s="4"/>
      <c r="K18" s="12"/>
      <c r="L18" s="14" t="s">
        <v>29</v>
      </c>
      <c r="M18" s="15" t="s">
        <v>30</v>
      </c>
      <c r="N18" s="4" t="s">
        <v>31</v>
      </c>
      <c r="O18" s="16">
        <v>1</v>
      </c>
      <c r="P18" s="13">
        <v>3600000</v>
      </c>
      <c r="Q18" s="16">
        <v>1</v>
      </c>
      <c r="R18" s="13">
        <v>2700000</v>
      </c>
      <c r="S18" s="4">
        <v>100</v>
      </c>
      <c r="T18" s="17">
        <f t="shared" ref="T18:T40" si="0">R18/P18*100</f>
        <v>75</v>
      </c>
    </row>
    <row r="19" spans="2:20" ht="39" customHeight="1" thickBot="1" x14ac:dyDescent="0.3">
      <c r="B19" s="10">
        <v>4</v>
      </c>
      <c r="C19" s="4">
        <v>1</v>
      </c>
      <c r="D19" s="4">
        <v>4</v>
      </c>
      <c r="E19" s="4">
        <v>1</v>
      </c>
      <c r="F19" s="4">
        <v>19</v>
      </c>
      <c r="G19" s="4">
        <v>1</v>
      </c>
      <c r="H19" s="4">
        <v>18</v>
      </c>
      <c r="I19" s="4"/>
      <c r="J19" s="4"/>
      <c r="K19" s="12"/>
      <c r="L19" s="11" t="s">
        <v>32</v>
      </c>
      <c r="M19" s="11" t="s">
        <v>33</v>
      </c>
      <c r="N19" s="4" t="s">
        <v>34</v>
      </c>
      <c r="O19" s="4" t="s">
        <v>28</v>
      </c>
      <c r="P19" s="13">
        <v>141025000</v>
      </c>
      <c r="Q19" s="4" t="s">
        <v>28</v>
      </c>
      <c r="R19" s="13">
        <v>141025000</v>
      </c>
      <c r="S19" s="4">
        <v>100</v>
      </c>
      <c r="T19" s="17">
        <f t="shared" si="0"/>
        <v>100</v>
      </c>
    </row>
    <row r="20" spans="2:20" ht="39" customHeight="1" thickBot="1" x14ac:dyDescent="0.3">
      <c r="B20" s="10">
        <v>4</v>
      </c>
      <c r="C20" s="4">
        <v>1</v>
      </c>
      <c r="D20" s="4">
        <v>4</v>
      </c>
      <c r="E20" s="4">
        <v>1</v>
      </c>
      <c r="F20" s="4">
        <v>19</v>
      </c>
      <c r="G20" s="4">
        <v>1</v>
      </c>
      <c r="H20" s="4">
        <v>19</v>
      </c>
      <c r="I20" s="4"/>
      <c r="J20" s="4"/>
      <c r="K20" s="12"/>
      <c r="L20" s="11" t="s">
        <v>35</v>
      </c>
      <c r="M20" s="11" t="s">
        <v>36</v>
      </c>
      <c r="N20" s="4" t="s">
        <v>34</v>
      </c>
      <c r="O20" s="4" t="s">
        <v>28</v>
      </c>
      <c r="P20" s="13">
        <v>188464187</v>
      </c>
      <c r="Q20" s="4" t="s">
        <v>28</v>
      </c>
      <c r="R20" s="13">
        <v>153614800</v>
      </c>
      <c r="S20" s="4">
        <v>100</v>
      </c>
      <c r="T20" s="17">
        <f t="shared" si="0"/>
        <v>81.508748396850592</v>
      </c>
    </row>
    <row r="21" spans="2:20" ht="39" customHeight="1" thickBot="1" x14ac:dyDescent="0.3">
      <c r="B21" s="10">
        <v>4</v>
      </c>
      <c r="C21" s="4">
        <v>1</v>
      </c>
      <c r="D21" s="4">
        <v>4</v>
      </c>
      <c r="E21" s="4">
        <v>1</v>
      </c>
      <c r="F21" s="4">
        <v>19</v>
      </c>
      <c r="G21" s="4">
        <v>2</v>
      </c>
      <c r="H21" s="4"/>
      <c r="I21" s="4"/>
      <c r="J21" s="4"/>
      <c r="K21" s="66" t="s">
        <v>37</v>
      </c>
      <c r="L21" s="67"/>
      <c r="M21" s="68"/>
      <c r="N21" s="4"/>
      <c r="O21" s="4"/>
      <c r="P21" s="12"/>
      <c r="Q21" s="4"/>
      <c r="R21" s="12"/>
      <c r="S21" s="4"/>
      <c r="T21" s="17"/>
    </row>
    <row r="22" spans="2:20" ht="39" customHeight="1" thickBot="1" x14ac:dyDescent="0.3">
      <c r="B22" s="10">
        <v>4</v>
      </c>
      <c r="C22" s="4">
        <v>1</v>
      </c>
      <c r="D22" s="4">
        <v>4</v>
      </c>
      <c r="E22" s="4">
        <v>1</v>
      </c>
      <c r="F22" s="4">
        <v>19</v>
      </c>
      <c r="G22" s="4">
        <v>2</v>
      </c>
      <c r="H22" s="4">
        <v>24</v>
      </c>
      <c r="I22" s="4"/>
      <c r="J22" s="4"/>
      <c r="K22" s="12"/>
      <c r="L22" s="11" t="s">
        <v>39</v>
      </c>
      <c r="M22" s="11" t="s">
        <v>40</v>
      </c>
      <c r="N22" s="4" t="s">
        <v>38</v>
      </c>
      <c r="O22" s="4" t="s">
        <v>41</v>
      </c>
      <c r="P22" s="13">
        <v>62300000</v>
      </c>
      <c r="Q22" s="4" t="s">
        <v>41</v>
      </c>
      <c r="R22" s="13">
        <v>57324050</v>
      </c>
      <c r="S22" s="4">
        <v>100</v>
      </c>
      <c r="T22" s="17">
        <f t="shared" si="0"/>
        <v>92.012921348314606</v>
      </c>
    </row>
    <row r="23" spans="2:20" ht="39" customHeight="1" thickBot="1" x14ac:dyDescent="0.3">
      <c r="B23" s="10">
        <v>4</v>
      </c>
      <c r="C23" s="4">
        <v>1</v>
      </c>
      <c r="D23" s="4">
        <v>4</v>
      </c>
      <c r="E23" s="4">
        <v>1</v>
      </c>
      <c r="F23" s="4">
        <v>19</v>
      </c>
      <c r="G23" s="4">
        <v>3</v>
      </c>
      <c r="H23" s="4"/>
      <c r="I23" s="4"/>
      <c r="J23" s="4"/>
      <c r="K23" s="66" t="s">
        <v>42</v>
      </c>
      <c r="L23" s="69"/>
      <c r="M23" s="11"/>
      <c r="N23" s="4"/>
      <c r="O23" s="4"/>
      <c r="P23" s="12"/>
      <c r="Q23" s="4"/>
      <c r="R23" s="12"/>
      <c r="S23" s="4"/>
      <c r="T23" s="17"/>
    </row>
    <row r="24" spans="2:20" ht="39" customHeight="1" thickBot="1" x14ac:dyDescent="0.3">
      <c r="B24" s="10">
        <v>4</v>
      </c>
      <c r="C24" s="4">
        <v>1</v>
      </c>
      <c r="D24" s="4">
        <v>4</v>
      </c>
      <c r="E24" s="4">
        <v>1</v>
      </c>
      <c r="F24" s="4">
        <v>19</v>
      </c>
      <c r="G24" s="4">
        <v>3</v>
      </c>
      <c r="H24" s="4">
        <v>5</v>
      </c>
      <c r="I24" s="4"/>
      <c r="J24" s="4"/>
      <c r="K24" s="12"/>
      <c r="L24" s="11" t="s">
        <v>43</v>
      </c>
      <c r="M24" s="11" t="s">
        <v>44</v>
      </c>
      <c r="N24" s="4" t="s">
        <v>38</v>
      </c>
      <c r="O24" s="4" t="s">
        <v>45</v>
      </c>
      <c r="P24" s="13">
        <v>100000000</v>
      </c>
      <c r="Q24" s="4" t="s">
        <v>45</v>
      </c>
      <c r="R24" s="13">
        <v>100000000</v>
      </c>
      <c r="S24" s="4">
        <v>100</v>
      </c>
      <c r="T24" s="17">
        <f t="shared" si="0"/>
        <v>100</v>
      </c>
    </row>
    <row r="25" spans="2:20" ht="39" customHeight="1" thickBot="1" x14ac:dyDescent="0.3">
      <c r="B25" s="10">
        <v>4</v>
      </c>
      <c r="C25" s="4">
        <v>1</v>
      </c>
      <c r="D25" s="4">
        <v>4</v>
      </c>
      <c r="E25" s="4">
        <v>1</v>
      </c>
      <c r="F25" s="4">
        <v>19</v>
      </c>
      <c r="G25" s="4">
        <v>6</v>
      </c>
      <c r="H25" s="4"/>
      <c r="I25" s="4"/>
      <c r="J25" s="4"/>
      <c r="K25" s="63" t="s">
        <v>47</v>
      </c>
      <c r="L25" s="64"/>
      <c r="M25" s="65"/>
      <c r="N25" s="4"/>
      <c r="O25" s="4"/>
      <c r="P25" s="12"/>
      <c r="Q25" s="4"/>
      <c r="R25" s="12"/>
      <c r="S25" s="4"/>
      <c r="T25" s="17"/>
    </row>
    <row r="26" spans="2:20" ht="39" customHeight="1" thickBot="1" x14ac:dyDescent="0.3">
      <c r="B26" s="10">
        <v>4</v>
      </c>
      <c r="C26" s="4">
        <v>1</v>
      </c>
      <c r="D26" s="4">
        <v>4</v>
      </c>
      <c r="E26" s="4">
        <v>1</v>
      </c>
      <c r="F26" s="4">
        <v>19</v>
      </c>
      <c r="G26" s="4">
        <v>6</v>
      </c>
      <c r="H26" s="4">
        <v>8</v>
      </c>
      <c r="I26" s="4"/>
      <c r="J26" s="4"/>
      <c r="K26" s="12"/>
      <c r="L26" s="11" t="s">
        <v>52</v>
      </c>
      <c r="M26" s="11" t="s">
        <v>53</v>
      </c>
      <c r="N26" s="4" t="s">
        <v>50</v>
      </c>
      <c r="O26" s="4" t="s">
        <v>74</v>
      </c>
      <c r="P26" s="13">
        <v>5700000</v>
      </c>
      <c r="Q26" s="4" t="s">
        <v>74</v>
      </c>
      <c r="R26" s="13">
        <v>5700000</v>
      </c>
      <c r="S26" s="4">
        <v>100</v>
      </c>
      <c r="T26" s="17">
        <f t="shared" si="0"/>
        <v>100</v>
      </c>
    </row>
    <row r="27" spans="2:20" ht="39" customHeight="1" thickBot="1" x14ac:dyDescent="0.3">
      <c r="B27" s="10">
        <v>4</v>
      </c>
      <c r="C27" s="4">
        <v>1</v>
      </c>
      <c r="D27" s="4">
        <v>4</v>
      </c>
      <c r="E27" s="4">
        <v>1</v>
      </c>
      <c r="F27" s="4">
        <v>19</v>
      </c>
      <c r="G27" s="4">
        <v>6</v>
      </c>
      <c r="H27" s="4">
        <v>11</v>
      </c>
      <c r="I27" s="4"/>
      <c r="J27" s="4"/>
      <c r="K27" s="12"/>
      <c r="L27" s="11" t="s">
        <v>54</v>
      </c>
      <c r="M27" s="11" t="s">
        <v>55</v>
      </c>
      <c r="N27" s="4" t="s">
        <v>50</v>
      </c>
      <c r="O27" s="4" t="s">
        <v>56</v>
      </c>
      <c r="P27" s="13">
        <v>12930000</v>
      </c>
      <c r="Q27" s="4" t="s">
        <v>56</v>
      </c>
      <c r="R27" s="13">
        <v>12930000</v>
      </c>
      <c r="S27" s="4">
        <v>100</v>
      </c>
      <c r="T27" s="17">
        <f t="shared" si="0"/>
        <v>100</v>
      </c>
    </row>
    <row r="28" spans="2:20" ht="39" customHeight="1" thickBot="1" x14ac:dyDescent="0.3">
      <c r="B28" s="10">
        <v>4</v>
      </c>
      <c r="C28" s="4">
        <v>1</v>
      </c>
      <c r="D28" s="4">
        <v>4</v>
      </c>
      <c r="E28" s="4">
        <v>1</v>
      </c>
      <c r="F28" s="4">
        <v>19</v>
      </c>
      <c r="G28" s="4">
        <v>6</v>
      </c>
      <c r="H28" s="4">
        <v>12</v>
      </c>
      <c r="I28" s="4"/>
      <c r="J28" s="4"/>
      <c r="K28" s="12"/>
      <c r="L28" s="11" t="s">
        <v>57</v>
      </c>
      <c r="M28" s="11" t="s">
        <v>58</v>
      </c>
      <c r="N28" s="4" t="s">
        <v>50</v>
      </c>
      <c r="O28" s="4" t="s">
        <v>56</v>
      </c>
      <c r="P28" s="13">
        <v>11180000</v>
      </c>
      <c r="Q28" s="4" t="s">
        <v>56</v>
      </c>
      <c r="R28" s="13">
        <v>8930000</v>
      </c>
      <c r="S28" s="4">
        <v>100</v>
      </c>
      <c r="T28" s="17">
        <f t="shared" si="0"/>
        <v>79.874776386404292</v>
      </c>
    </row>
    <row r="29" spans="2:20" ht="39" customHeight="1" thickBot="1" x14ac:dyDescent="0.3">
      <c r="B29" s="10">
        <v>4</v>
      </c>
      <c r="C29" s="4">
        <v>1</v>
      </c>
      <c r="D29" s="4">
        <v>4</v>
      </c>
      <c r="E29" s="4">
        <v>1</v>
      </c>
      <c r="F29" s="4">
        <v>19</v>
      </c>
      <c r="G29" s="4">
        <v>6</v>
      </c>
      <c r="H29" s="4">
        <v>13</v>
      </c>
      <c r="I29" s="4"/>
      <c r="J29" s="4"/>
      <c r="K29" s="12"/>
      <c r="L29" s="11" t="s">
        <v>59</v>
      </c>
      <c r="M29" s="11" t="s">
        <v>60</v>
      </c>
      <c r="N29" s="4" t="s">
        <v>50</v>
      </c>
      <c r="O29" s="4" t="s">
        <v>28</v>
      </c>
      <c r="P29" s="13">
        <v>6180000</v>
      </c>
      <c r="Q29" s="4" t="s">
        <v>28</v>
      </c>
      <c r="R29" s="13">
        <v>6180000</v>
      </c>
      <c r="S29" s="4">
        <v>100</v>
      </c>
      <c r="T29" s="17">
        <f>R29/P29*100</f>
        <v>100</v>
      </c>
    </row>
    <row r="30" spans="2:20" ht="39" customHeight="1" thickBot="1" x14ac:dyDescent="0.3">
      <c r="B30" s="10">
        <v>4</v>
      </c>
      <c r="C30" s="4">
        <v>1</v>
      </c>
      <c r="D30" s="4">
        <v>4</v>
      </c>
      <c r="E30" s="4">
        <v>1</v>
      </c>
      <c r="F30" s="4">
        <v>19</v>
      </c>
      <c r="G30" s="4">
        <v>6</v>
      </c>
      <c r="H30" s="4">
        <v>5</v>
      </c>
      <c r="I30" s="4"/>
      <c r="J30" s="4"/>
      <c r="K30" s="12"/>
      <c r="L30" s="11" t="s">
        <v>48</v>
      </c>
      <c r="M30" s="11" t="s">
        <v>49</v>
      </c>
      <c r="N30" s="4" t="s">
        <v>50</v>
      </c>
      <c r="O30" s="4" t="s">
        <v>51</v>
      </c>
      <c r="P30" s="13">
        <v>5700000</v>
      </c>
      <c r="Q30" s="4" t="s">
        <v>51</v>
      </c>
      <c r="R30" s="13">
        <v>3000000</v>
      </c>
      <c r="S30" s="4">
        <v>100</v>
      </c>
      <c r="T30" s="17">
        <f>R30/P30*100</f>
        <v>52.631578947368418</v>
      </c>
    </row>
    <row r="31" spans="2:20" ht="39" customHeight="1" thickBot="1" x14ac:dyDescent="0.3">
      <c r="B31" s="10">
        <v>4</v>
      </c>
      <c r="C31" s="4">
        <v>1</v>
      </c>
      <c r="D31" s="4">
        <v>4</v>
      </c>
      <c r="E31" s="4">
        <v>1</v>
      </c>
      <c r="F31" s="4">
        <v>19</v>
      </c>
      <c r="G31" s="4">
        <v>6</v>
      </c>
      <c r="H31" s="4">
        <v>5</v>
      </c>
      <c r="I31" s="4"/>
      <c r="J31" s="4"/>
      <c r="K31" s="12"/>
      <c r="L31" s="11" t="s">
        <v>75</v>
      </c>
      <c r="M31" s="11" t="s">
        <v>76</v>
      </c>
      <c r="N31" s="4" t="s">
        <v>50</v>
      </c>
      <c r="O31" s="4" t="s">
        <v>51</v>
      </c>
      <c r="P31" s="13">
        <v>2880000</v>
      </c>
      <c r="Q31" s="4" t="s">
        <v>51</v>
      </c>
      <c r="R31" s="13">
        <v>180000</v>
      </c>
      <c r="S31" s="4">
        <v>100</v>
      </c>
      <c r="T31" s="17">
        <f>R31/P31*100</f>
        <v>6.25</v>
      </c>
    </row>
    <row r="32" spans="2:20" ht="39" customHeight="1" thickBot="1" x14ac:dyDescent="0.3">
      <c r="B32" s="10">
        <v>4</v>
      </c>
      <c r="C32" s="4">
        <v>1</v>
      </c>
      <c r="D32" s="4">
        <v>4</v>
      </c>
      <c r="E32" s="4">
        <v>1</v>
      </c>
      <c r="F32" s="4">
        <v>19</v>
      </c>
      <c r="G32" s="4">
        <v>15</v>
      </c>
      <c r="H32" s="4"/>
      <c r="I32" s="4"/>
      <c r="J32" s="4"/>
      <c r="K32" s="66" t="s">
        <v>77</v>
      </c>
      <c r="L32" s="67"/>
      <c r="M32" s="68"/>
      <c r="N32" s="4"/>
      <c r="O32" s="4"/>
      <c r="P32" s="12"/>
      <c r="Q32" s="4"/>
      <c r="R32" s="12"/>
      <c r="S32" s="4"/>
      <c r="T32" s="17"/>
    </row>
    <row r="33" spans="2:20" ht="39" customHeight="1" thickBot="1" x14ac:dyDescent="0.3">
      <c r="B33" s="10">
        <v>4</v>
      </c>
      <c r="C33" s="4">
        <v>1</v>
      </c>
      <c r="D33" s="4">
        <v>4</v>
      </c>
      <c r="E33" s="4">
        <v>1</v>
      </c>
      <c r="F33" s="4">
        <v>19</v>
      </c>
      <c r="G33" s="4">
        <v>1</v>
      </c>
      <c r="H33" s="4">
        <v>41</v>
      </c>
      <c r="I33" s="4">
        <v>1</v>
      </c>
      <c r="J33" s="4"/>
      <c r="K33" s="12"/>
      <c r="L33" s="11" t="s">
        <v>78</v>
      </c>
      <c r="M33" s="11" t="s">
        <v>79</v>
      </c>
      <c r="N33" s="4" t="s">
        <v>61</v>
      </c>
      <c r="O33" s="4" t="s">
        <v>28</v>
      </c>
      <c r="P33" s="13">
        <v>5866000</v>
      </c>
      <c r="Q33" s="4" t="s">
        <v>28</v>
      </c>
      <c r="R33" s="13">
        <v>5866000</v>
      </c>
      <c r="S33" s="4">
        <v>100</v>
      </c>
      <c r="T33" s="17">
        <f t="shared" ref="T33" si="1">R33/P33*100</f>
        <v>100</v>
      </c>
    </row>
    <row r="34" spans="2:20" ht="39" customHeight="1" thickBot="1" x14ac:dyDescent="0.3">
      <c r="B34" s="10">
        <v>4</v>
      </c>
      <c r="C34" s="4">
        <v>1</v>
      </c>
      <c r="D34" s="4">
        <v>4</v>
      </c>
      <c r="E34" s="4">
        <v>1</v>
      </c>
      <c r="F34" s="4">
        <v>19</v>
      </c>
      <c r="G34" s="4">
        <v>1</v>
      </c>
      <c r="H34" s="4">
        <v>41</v>
      </c>
      <c r="I34" s="4">
        <v>2</v>
      </c>
      <c r="J34" s="4"/>
      <c r="K34" s="12"/>
      <c r="L34" s="11" t="s">
        <v>80</v>
      </c>
      <c r="M34" s="11" t="s">
        <v>81</v>
      </c>
      <c r="N34" s="4" t="s">
        <v>61</v>
      </c>
      <c r="O34" s="4" t="s">
        <v>28</v>
      </c>
      <c r="P34" s="13">
        <v>11175000</v>
      </c>
      <c r="Q34" s="4" t="s">
        <v>28</v>
      </c>
      <c r="R34" s="13">
        <v>4275000</v>
      </c>
      <c r="S34" s="4">
        <v>100</v>
      </c>
      <c r="T34" s="17">
        <f t="shared" ref="T34" si="2">R34/P34*100</f>
        <v>38.255033557046978</v>
      </c>
    </row>
    <row r="35" spans="2:20" ht="39" customHeight="1" thickBot="1" x14ac:dyDescent="0.3">
      <c r="B35" s="10">
        <v>4</v>
      </c>
      <c r="C35" s="4">
        <v>1</v>
      </c>
      <c r="D35" s="4">
        <v>4</v>
      </c>
      <c r="E35" s="4">
        <v>1</v>
      </c>
      <c r="F35" s="4">
        <v>19</v>
      </c>
      <c r="G35" s="4">
        <v>1</v>
      </c>
      <c r="H35" s="4">
        <v>41</v>
      </c>
      <c r="I35" s="4">
        <v>3</v>
      </c>
      <c r="J35" s="4"/>
      <c r="K35" s="12"/>
      <c r="L35" s="11" t="s">
        <v>82</v>
      </c>
      <c r="M35" s="11" t="s">
        <v>83</v>
      </c>
      <c r="N35" s="4" t="s">
        <v>61</v>
      </c>
      <c r="O35" s="4" t="s">
        <v>51</v>
      </c>
      <c r="P35" s="13">
        <v>7859000</v>
      </c>
      <c r="Q35" s="4" t="s">
        <v>28</v>
      </c>
      <c r="R35" s="13">
        <v>7859000</v>
      </c>
      <c r="S35" s="4">
        <v>100</v>
      </c>
      <c r="T35" s="17">
        <f t="shared" si="0"/>
        <v>100</v>
      </c>
    </row>
    <row r="36" spans="2:20" ht="39" customHeight="1" thickBot="1" x14ac:dyDescent="0.3">
      <c r="B36" s="10">
        <v>4</v>
      </c>
      <c r="C36" s="4">
        <v>1</v>
      </c>
      <c r="D36" s="4">
        <v>4</v>
      </c>
      <c r="E36" s="4">
        <v>1</v>
      </c>
      <c r="F36" s="4">
        <v>19</v>
      </c>
      <c r="G36" s="4">
        <v>20</v>
      </c>
      <c r="H36" s="4"/>
      <c r="I36" s="4"/>
      <c r="J36" s="4"/>
      <c r="K36" s="63" t="s">
        <v>71</v>
      </c>
      <c r="L36" s="64"/>
      <c r="M36" s="65"/>
      <c r="N36" s="4"/>
      <c r="O36" s="4"/>
      <c r="P36" s="12"/>
      <c r="Q36" s="4"/>
      <c r="R36" s="12"/>
      <c r="S36" s="4"/>
      <c r="T36" s="17"/>
    </row>
    <row r="37" spans="2:20" ht="39" customHeight="1" thickBot="1" x14ac:dyDescent="0.3">
      <c r="B37" s="10">
        <v>4</v>
      </c>
      <c r="C37" s="4">
        <v>1</v>
      </c>
      <c r="D37" s="4">
        <v>4</v>
      </c>
      <c r="E37" s="4">
        <v>1</v>
      </c>
      <c r="F37" s="4">
        <v>19</v>
      </c>
      <c r="G37" s="4">
        <v>20</v>
      </c>
      <c r="H37" s="4">
        <v>1</v>
      </c>
      <c r="I37" s="4"/>
      <c r="J37" s="4"/>
      <c r="K37" s="12"/>
      <c r="L37" s="11" t="s">
        <v>72</v>
      </c>
      <c r="M37" s="11" t="s">
        <v>73</v>
      </c>
      <c r="N37" s="4" t="s">
        <v>50</v>
      </c>
      <c r="O37" s="4" t="s">
        <v>68</v>
      </c>
      <c r="P37" s="13">
        <v>25000000</v>
      </c>
      <c r="Q37" s="4" t="s">
        <v>68</v>
      </c>
      <c r="R37" s="13">
        <v>25000000</v>
      </c>
      <c r="S37" s="4">
        <v>100</v>
      </c>
      <c r="T37" s="17">
        <f>R37/P37*100</f>
        <v>100</v>
      </c>
    </row>
    <row r="38" spans="2:20" ht="39" customHeight="1" thickBot="1" x14ac:dyDescent="0.3">
      <c r="B38" s="10">
        <v>4</v>
      </c>
      <c r="C38" s="4">
        <v>1</v>
      </c>
      <c r="D38" s="4">
        <v>4</v>
      </c>
      <c r="E38" s="4">
        <v>1</v>
      </c>
      <c r="F38" s="4">
        <v>19</v>
      </c>
      <c r="G38" s="4">
        <v>15</v>
      </c>
      <c r="H38" s="4"/>
      <c r="I38" s="4"/>
      <c r="J38" s="4"/>
      <c r="K38" s="66" t="s">
        <v>62</v>
      </c>
      <c r="L38" s="67"/>
      <c r="M38" s="68"/>
      <c r="N38" s="4"/>
      <c r="O38" s="4"/>
      <c r="P38" s="12"/>
      <c r="Q38" s="4"/>
      <c r="R38" s="12"/>
      <c r="S38" s="4"/>
      <c r="T38" s="17"/>
    </row>
    <row r="39" spans="2:20" ht="39" customHeight="1" thickBot="1" x14ac:dyDescent="0.3">
      <c r="B39" s="10">
        <v>4</v>
      </c>
      <c r="C39" s="4">
        <v>1</v>
      </c>
      <c r="D39" s="4">
        <v>4</v>
      </c>
      <c r="E39" s="4">
        <v>1</v>
      </c>
      <c r="F39" s="4">
        <v>19</v>
      </c>
      <c r="G39" s="4">
        <v>15</v>
      </c>
      <c r="H39" s="4">
        <v>16</v>
      </c>
      <c r="I39" s="4"/>
      <c r="J39" s="4"/>
      <c r="K39" s="12"/>
      <c r="L39" s="11" t="s">
        <v>63</v>
      </c>
      <c r="M39" s="11" t="s">
        <v>64</v>
      </c>
      <c r="N39" s="4" t="s">
        <v>61</v>
      </c>
      <c r="O39" s="4" t="s">
        <v>65</v>
      </c>
      <c r="P39" s="13">
        <v>20315000</v>
      </c>
      <c r="Q39" s="4" t="s">
        <v>65</v>
      </c>
      <c r="R39" s="13">
        <v>14784000</v>
      </c>
      <c r="S39" s="4">
        <v>100</v>
      </c>
      <c r="T39" s="17">
        <f t="shared" si="0"/>
        <v>72.773812453851832</v>
      </c>
    </row>
    <row r="40" spans="2:20" ht="39" customHeight="1" thickBot="1" x14ac:dyDescent="0.3">
      <c r="B40" s="10">
        <v>4</v>
      </c>
      <c r="C40" s="4">
        <v>1</v>
      </c>
      <c r="D40" s="4">
        <v>4</v>
      </c>
      <c r="E40" s="4">
        <v>1</v>
      </c>
      <c r="F40" s="4">
        <v>19</v>
      </c>
      <c r="G40" s="4">
        <v>15</v>
      </c>
      <c r="H40" s="4">
        <v>17</v>
      </c>
      <c r="I40" s="4"/>
      <c r="J40" s="4"/>
      <c r="K40" s="12"/>
      <c r="L40" s="11" t="s">
        <v>66</v>
      </c>
      <c r="M40" s="11" t="s">
        <v>67</v>
      </c>
      <c r="N40" s="4" t="s">
        <v>61</v>
      </c>
      <c r="O40" s="4" t="s">
        <v>65</v>
      </c>
      <c r="P40" s="13">
        <v>15015000</v>
      </c>
      <c r="Q40" s="4" t="s">
        <v>65</v>
      </c>
      <c r="R40" s="13">
        <v>0</v>
      </c>
      <c r="S40" s="4">
        <v>100</v>
      </c>
      <c r="T40" s="17">
        <f t="shared" si="0"/>
        <v>0</v>
      </c>
    </row>
  </sheetData>
  <mergeCells count="49">
    <mergeCell ref="B2:J6"/>
    <mergeCell ref="K2:L6"/>
    <mergeCell ref="M2:M6"/>
    <mergeCell ref="N2:N6"/>
    <mergeCell ref="O2:P2"/>
    <mergeCell ref="O3:P3"/>
    <mergeCell ref="O4:P4"/>
    <mergeCell ref="O5:P5"/>
    <mergeCell ref="K9:L9"/>
    <mergeCell ref="Q2:T2"/>
    <mergeCell ref="Q3:R3"/>
    <mergeCell ref="Q4:R4"/>
    <mergeCell ref="Q5:R5"/>
    <mergeCell ref="S3:T3"/>
    <mergeCell ref="S4:T4"/>
    <mergeCell ref="S5:T5"/>
    <mergeCell ref="B7:J7"/>
    <mergeCell ref="K7:L7"/>
    <mergeCell ref="O7:P7"/>
    <mergeCell ref="Q7:R7"/>
    <mergeCell ref="S7:T7"/>
    <mergeCell ref="K10:L10"/>
    <mergeCell ref="K11:L11"/>
    <mergeCell ref="K13:L13"/>
    <mergeCell ref="B14:B16"/>
    <mergeCell ref="C14:C16"/>
    <mergeCell ref="D14:D16"/>
    <mergeCell ref="E14:E16"/>
    <mergeCell ref="F14:F16"/>
    <mergeCell ref="G14:G16"/>
    <mergeCell ref="H14:H16"/>
    <mergeCell ref="S14:S16"/>
    <mergeCell ref="T14:T16"/>
    <mergeCell ref="I14:I16"/>
    <mergeCell ref="J14:J16"/>
    <mergeCell ref="K14:M14"/>
    <mergeCell ref="K15:M15"/>
    <mergeCell ref="K16:M16"/>
    <mergeCell ref="N14:N16"/>
    <mergeCell ref="K38:M38"/>
    <mergeCell ref="O14:O16"/>
    <mergeCell ref="P14:P16"/>
    <mergeCell ref="Q14:Q16"/>
    <mergeCell ref="R14:R16"/>
    <mergeCell ref="K36:M36"/>
    <mergeCell ref="K21:M21"/>
    <mergeCell ref="K23:L23"/>
    <mergeCell ref="K25:M25"/>
    <mergeCell ref="K32:M32"/>
  </mergeCells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80"/>
  <sheetViews>
    <sheetView topLeftCell="A33" zoomScale="80" zoomScaleNormal="80" workbookViewId="0">
      <selection activeCell="H69" sqref="H69:S83"/>
    </sheetView>
  </sheetViews>
  <sheetFormatPr defaultRowHeight="18.75" customHeight="1" x14ac:dyDescent="0.2"/>
  <cols>
    <col min="1" max="1" width="5.85546875" style="45" customWidth="1"/>
    <col min="2" max="3" width="47.42578125" style="45" customWidth="1"/>
    <col min="4" max="5" width="9.140625" style="45"/>
    <col min="6" max="6" width="18.5703125" style="45" customWidth="1"/>
    <col min="7" max="7" width="9.140625" style="45"/>
    <col min="8" max="8" width="4" style="45" customWidth="1"/>
    <col min="9" max="9" width="23.28515625" style="45" customWidth="1"/>
    <col min="10" max="10" width="26.85546875" style="45" customWidth="1"/>
    <col min="11" max="12" width="9.140625" style="45"/>
    <col min="13" max="13" width="12.42578125" style="45" customWidth="1"/>
    <col min="14" max="14" width="23.28515625" style="45" customWidth="1"/>
    <col min="15" max="15" width="26.85546875" style="45" customWidth="1"/>
    <col min="16" max="17" width="9.140625" style="45"/>
    <col min="18" max="18" width="10.85546875" style="45" customWidth="1"/>
    <col min="19" max="19" width="26.85546875" style="45" customWidth="1"/>
    <col min="20" max="16384" width="9.140625" style="45"/>
  </cols>
  <sheetData>
    <row r="2" spans="1:19" ht="18.75" customHeight="1" x14ac:dyDescent="0.2">
      <c r="H2" s="132" t="s">
        <v>84</v>
      </c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</row>
    <row r="3" spans="1:19" ht="18.75" customHeight="1" x14ac:dyDescent="0.2">
      <c r="H3" s="132" t="s">
        <v>85</v>
      </c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</row>
    <row r="4" spans="1:19" ht="18.75" customHeight="1" x14ac:dyDescent="0.2">
      <c r="H4" s="132" t="s">
        <v>86</v>
      </c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</row>
    <row r="5" spans="1:19" ht="18.75" customHeight="1" x14ac:dyDescent="0.2">
      <c r="H5" s="46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</row>
    <row r="6" spans="1:19" ht="21.95" customHeight="1" x14ac:dyDescent="0.2">
      <c r="H6" s="119" t="s">
        <v>87</v>
      </c>
      <c r="I6" s="119" t="s">
        <v>88</v>
      </c>
      <c r="J6" s="119"/>
      <c r="K6" s="119"/>
      <c r="L6" s="119"/>
      <c r="M6" s="119"/>
      <c r="N6" s="119" t="s">
        <v>89</v>
      </c>
      <c r="O6" s="119"/>
      <c r="P6" s="119"/>
      <c r="Q6" s="119"/>
      <c r="R6" s="119"/>
      <c r="S6" s="119" t="s">
        <v>90</v>
      </c>
    </row>
    <row r="7" spans="1:19" ht="21.95" customHeight="1" x14ac:dyDescent="0.2">
      <c r="H7" s="119"/>
      <c r="I7" s="25" t="s">
        <v>91</v>
      </c>
      <c r="J7" s="25" t="s">
        <v>92</v>
      </c>
      <c r="K7" s="25" t="s">
        <v>93</v>
      </c>
      <c r="L7" s="25" t="s">
        <v>94</v>
      </c>
      <c r="M7" s="25" t="s">
        <v>95</v>
      </c>
      <c r="N7" s="25" t="s">
        <v>91</v>
      </c>
      <c r="O7" s="25" t="s">
        <v>92</v>
      </c>
      <c r="P7" s="25" t="s">
        <v>93</v>
      </c>
      <c r="Q7" s="25" t="s">
        <v>94</v>
      </c>
      <c r="R7" s="25" t="s">
        <v>95</v>
      </c>
      <c r="S7" s="119"/>
    </row>
    <row r="8" spans="1:19" ht="21.95" customHeight="1" x14ac:dyDescent="0.2">
      <c r="H8" s="48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</row>
    <row r="9" spans="1:19" ht="31.5" customHeight="1" x14ac:dyDescent="0.2">
      <c r="H9" s="25" t="s">
        <v>96</v>
      </c>
      <c r="I9" s="52" t="s">
        <v>24</v>
      </c>
      <c r="J9" s="26" t="s">
        <v>97</v>
      </c>
      <c r="K9" s="27"/>
      <c r="L9" s="26"/>
      <c r="M9" s="27"/>
      <c r="N9" s="26" t="s">
        <v>24</v>
      </c>
      <c r="O9" s="26" t="s">
        <v>97</v>
      </c>
      <c r="P9" s="27"/>
      <c r="Q9" s="26"/>
      <c r="R9" s="27"/>
      <c r="S9" s="28"/>
    </row>
    <row r="10" spans="1:19" ht="21.95" customHeight="1" thickBot="1" x14ac:dyDescent="0.25">
      <c r="H10" s="25">
        <v>1</v>
      </c>
      <c r="I10" s="20" t="s">
        <v>25</v>
      </c>
      <c r="J10" s="28" t="s">
        <v>99</v>
      </c>
      <c r="K10" s="119" t="s">
        <v>100</v>
      </c>
      <c r="L10" s="21" t="s">
        <v>28</v>
      </c>
      <c r="M10" s="51">
        <v>18600000</v>
      </c>
      <c r="N10" s="120" t="s">
        <v>98</v>
      </c>
      <c r="O10" s="28" t="s">
        <v>99</v>
      </c>
      <c r="P10" s="119" t="s">
        <v>100</v>
      </c>
      <c r="Q10" s="29" t="s">
        <v>46</v>
      </c>
      <c r="R10" s="30">
        <v>24960000</v>
      </c>
      <c r="S10" s="120" t="s">
        <v>101</v>
      </c>
    </row>
    <row r="11" spans="1:19" ht="21.95" customHeight="1" x14ac:dyDescent="0.2">
      <c r="A11" s="58"/>
      <c r="B11" s="58"/>
      <c r="C11" s="58"/>
      <c r="D11" s="58"/>
      <c r="E11" s="58"/>
      <c r="F11" s="58"/>
      <c r="H11" s="25"/>
      <c r="I11" s="42"/>
      <c r="J11" s="28" t="s">
        <v>102</v>
      </c>
      <c r="K11" s="119"/>
      <c r="L11" s="29"/>
      <c r="M11" s="31"/>
      <c r="N11" s="120"/>
      <c r="O11" s="28" t="s">
        <v>102</v>
      </c>
      <c r="P11" s="119"/>
      <c r="Q11" s="29"/>
      <c r="R11" s="31"/>
      <c r="S11" s="120"/>
    </row>
    <row r="12" spans="1:19" ht="21.95" customHeight="1" thickBot="1" x14ac:dyDescent="0.25">
      <c r="A12" s="58"/>
      <c r="B12" s="58"/>
      <c r="C12" s="58"/>
      <c r="D12" s="58"/>
      <c r="E12" s="58"/>
      <c r="F12" s="58"/>
      <c r="H12" s="25"/>
      <c r="I12" s="28"/>
      <c r="J12" s="20" t="s">
        <v>26</v>
      </c>
      <c r="K12" s="119"/>
      <c r="L12" s="29"/>
      <c r="M12" s="31"/>
      <c r="N12" s="28"/>
      <c r="O12" s="28" t="s">
        <v>103</v>
      </c>
      <c r="P12" s="119"/>
      <c r="Q12" s="29"/>
      <c r="R12" s="31"/>
      <c r="S12" s="120"/>
    </row>
    <row r="13" spans="1:19" ht="21.95" customHeight="1" thickBot="1" x14ac:dyDescent="0.25">
      <c r="A13" s="58"/>
      <c r="B13" s="58"/>
      <c r="C13" s="58"/>
      <c r="D13" s="58"/>
      <c r="E13" s="58"/>
      <c r="F13" s="58"/>
      <c r="H13" s="25">
        <v>2</v>
      </c>
      <c r="I13" s="41" t="s">
        <v>104</v>
      </c>
      <c r="J13" s="28" t="s">
        <v>99</v>
      </c>
      <c r="K13" s="119" t="s">
        <v>100</v>
      </c>
      <c r="L13" s="50">
        <v>1</v>
      </c>
      <c r="M13" s="22">
        <v>3600000</v>
      </c>
      <c r="N13" s="120" t="s">
        <v>104</v>
      </c>
      <c r="O13" s="28" t="s">
        <v>99</v>
      </c>
      <c r="P13" s="119" t="s">
        <v>100</v>
      </c>
      <c r="Q13" s="29" t="s">
        <v>46</v>
      </c>
      <c r="R13" s="30">
        <v>12000000</v>
      </c>
      <c r="S13" s="120" t="s">
        <v>105</v>
      </c>
    </row>
    <row r="14" spans="1:19" ht="21.95" customHeight="1" x14ac:dyDescent="0.2">
      <c r="A14" s="58"/>
      <c r="B14" s="58"/>
      <c r="C14" s="58"/>
      <c r="D14" s="58"/>
      <c r="E14" s="58"/>
      <c r="F14" s="58"/>
      <c r="H14" s="25"/>
      <c r="I14" s="42"/>
      <c r="J14" s="28" t="s">
        <v>106</v>
      </c>
      <c r="K14" s="119"/>
      <c r="L14" s="29"/>
      <c r="M14" s="31"/>
      <c r="N14" s="120"/>
      <c r="O14" s="28" t="s">
        <v>106</v>
      </c>
      <c r="P14" s="119"/>
      <c r="Q14" s="29"/>
      <c r="R14" s="31"/>
      <c r="S14" s="120"/>
    </row>
    <row r="15" spans="1:19" ht="21.95" customHeight="1" x14ac:dyDescent="0.2">
      <c r="A15" s="58"/>
      <c r="B15" s="58"/>
      <c r="C15" s="58"/>
      <c r="D15" s="58"/>
      <c r="E15" s="58"/>
      <c r="F15" s="58"/>
      <c r="H15" s="25"/>
      <c r="I15" s="28"/>
      <c r="J15" s="28" t="s">
        <v>107</v>
      </c>
      <c r="K15" s="119"/>
      <c r="L15" s="29"/>
      <c r="M15" s="31"/>
      <c r="N15" s="28"/>
      <c r="O15" s="28" t="s">
        <v>107</v>
      </c>
      <c r="P15" s="119"/>
      <c r="Q15" s="29"/>
      <c r="R15" s="31"/>
      <c r="S15" s="120"/>
    </row>
    <row r="16" spans="1:19" ht="21.95" customHeight="1" thickBot="1" x14ac:dyDescent="0.25">
      <c r="A16" s="58"/>
      <c r="B16" s="58"/>
      <c r="C16" s="58"/>
      <c r="D16" s="58"/>
      <c r="E16" s="58"/>
      <c r="F16" s="58"/>
      <c r="H16" s="25">
        <v>3</v>
      </c>
      <c r="I16" s="41" t="s">
        <v>108</v>
      </c>
      <c r="J16" s="28" t="s">
        <v>99</v>
      </c>
      <c r="K16" s="119" t="s">
        <v>109</v>
      </c>
      <c r="L16" s="21" t="s">
        <v>28</v>
      </c>
      <c r="M16" s="22">
        <v>141025000</v>
      </c>
      <c r="N16" s="120" t="s">
        <v>108</v>
      </c>
      <c r="O16" s="28" t="s">
        <v>99</v>
      </c>
      <c r="P16" s="119" t="s">
        <v>109</v>
      </c>
      <c r="Q16" s="29" t="s">
        <v>110</v>
      </c>
      <c r="R16" s="30">
        <v>259500000</v>
      </c>
      <c r="S16" s="120" t="s">
        <v>111</v>
      </c>
    </row>
    <row r="17" spans="1:19" ht="21.95" customHeight="1" x14ac:dyDescent="0.2">
      <c r="A17" s="118"/>
      <c r="B17" s="118"/>
      <c r="C17" s="118"/>
      <c r="D17" s="56"/>
      <c r="E17" s="56"/>
      <c r="F17" s="56"/>
      <c r="H17" s="25"/>
      <c r="I17" s="42"/>
      <c r="J17" s="28" t="s">
        <v>112</v>
      </c>
      <c r="K17" s="119"/>
      <c r="L17" s="29"/>
      <c r="M17" s="31"/>
      <c r="N17" s="120"/>
      <c r="O17" s="28" t="s">
        <v>112</v>
      </c>
      <c r="P17" s="119"/>
      <c r="Q17" s="29"/>
      <c r="R17" s="31"/>
      <c r="S17" s="120"/>
    </row>
    <row r="18" spans="1:19" ht="21.95" customHeight="1" x14ac:dyDescent="0.2">
      <c r="A18" s="58"/>
      <c r="B18" s="58"/>
      <c r="C18" s="58"/>
      <c r="D18" s="56"/>
      <c r="E18" s="56"/>
      <c r="F18" s="56"/>
      <c r="H18" s="25"/>
      <c r="I18" s="28"/>
      <c r="J18" s="28" t="s">
        <v>113</v>
      </c>
      <c r="K18" s="119"/>
      <c r="L18" s="29"/>
      <c r="M18" s="31"/>
      <c r="N18" s="28"/>
      <c r="O18" s="28" t="s">
        <v>113</v>
      </c>
      <c r="P18" s="119"/>
      <c r="Q18" s="29"/>
      <c r="R18" s="31"/>
      <c r="S18" s="120"/>
    </row>
    <row r="19" spans="1:19" ht="21.95" customHeight="1" thickBot="1" x14ac:dyDescent="0.25">
      <c r="A19" s="58"/>
      <c r="B19" s="55"/>
      <c r="C19" s="55"/>
      <c r="D19" s="56"/>
      <c r="E19" s="56"/>
      <c r="F19" s="56"/>
      <c r="H19" s="25">
        <v>4</v>
      </c>
      <c r="I19" s="41" t="s">
        <v>114</v>
      </c>
      <c r="J19" s="28" t="s">
        <v>99</v>
      </c>
      <c r="K19" s="119" t="s">
        <v>100</v>
      </c>
      <c r="L19" s="29" t="s">
        <v>46</v>
      </c>
      <c r="M19" s="22">
        <v>188464187</v>
      </c>
      <c r="N19" s="120" t="s">
        <v>114</v>
      </c>
      <c r="O19" s="28" t="s">
        <v>99</v>
      </c>
      <c r="P19" s="119" t="s">
        <v>100</v>
      </c>
      <c r="Q19" s="29" t="s">
        <v>46</v>
      </c>
      <c r="R19" s="30">
        <v>250000000</v>
      </c>
      <c r="S19" s="120" t="s">
        <v>115</v>
      </c>
    </row>
    <row r="20" spans="1:19" ht="21.95" customHeight="1" x14ac:dyDescent="0.2">
      <c r="A20" s="56"/>
      <c r="B20" s="58"/>
      <c r="C20" s="58"/>
      <c r="D20" s="58"/>
      <c r="E20" s="58"/>
      <c r="F20" s="58"/>
      <c r="H20" s="25"/>
      <c r="I20" s="42"/>
      <c r="J20" s="28" t="s">
        <v>102</v>
      </c>
      <c r="K20" s="119"/>
      <c r="L20" s="29"/>
      <c r="M20" s="31"/>
      <c r="N20" s="120"/>
      <c r="O20" s="28" t="s">
        <v>102</v>
      </c>
      <c r="P20" s="119"/>
      <c r="Q20" s="29"/>
      <c r="R20" s="31"/>
      <c r="S20" s="120"/>
    </row>
    <row r="21" spans="1:19" ht="21.95" customHeight="1" x14ac:dyDescent="0.2">
      <c r="A21" s="56"/>
      <c r="B21" s="59"/>
      <c r="C21" s="59"/>
      <c r="D21" s="57"/>
      <c r="E21" s="58"/>
      <c r="F21" s="58"/>
      <c r="H21" s="25"/>
      <c r="I21" s="28"/>
      <c r="J21" s="28" t="s">
        <v>116</v>
      </c>
      <c r="K21" s="119"/>
      <c r="L21" s="29"/>
      <c r="M21" s="31"/>
      <c r="N21" s="28"/>
      <c r="O21" s="28" t="s">
        <v>116</v>
      </c>
      <c r="P21" s="119"/>
      <c r="Q21" s="29"/>
      <c r="R21" s="31"/>
      <c r="S21" s="120"/>
    </row>
    <row r="22" spans="1:19" ht="21.95" customHeight="1" x14ac:dyDescent="0.2">
      <c r="A22" s="56"/>
      <c r="B22" s="59"/>
      <c r="C22" s="59"/>
      <c r="D22" s="57"/>
      <c r="E22" s="58"/>
      <c r="F22" s="58"/>
      <c r="H22" s="25"/>
      <c r="I22" s="28"/>
      <c r="J22" s="28"/>
      <c r="K22" s="28"/>
      <c r="L22" s="29"/>
      <c r="M22" s="31"/>
      <c r="N22" s="28"/>
      <c r="O22" s="28"/>
      <c r="P22" s="28"/>
      <c r="Q22" s="29"/>
      <c r="R22" s="31"/>
      <c r="S22" s="28"/>
    </row>
    <row r="23" spans="1:19" ht="33" customHeight="1" x14ac:dyDescent="0.2">
      <c r="A23" s="56"/>
      <c r="B23" s="59"/>
      <c r="C23" s="59"/>
      <c r="D23" s="57"/>
      <c r="E23" s="58"/>
      <c r="F23" s="58"/>
      <c r="H23" s="25" t="s">
        <v>117</v>
      </c>
      <c r="I23" s="26" t="s">
        <v>118</v>
      </c>
      <c r="J23" s="26" t="s">
        <v>119</v>
      </c>
      <c r="K23" s="26"/>
      <c r="L23" s="32"/>
      <c r="M23" s="27"/>
      <c r="N23" s="26" t="s">
        <v>118</v>
      </c>
      <c r="O23" s="26" t="s">
        <v>119</v>
      </c>
      <c r="P23" s="26"/>
      <c r="Q23" s="32"/>
      <c r="R23" s="27"/>
      <c r="S23" s="28"/>
    </row>
    <row r="24" spans="1:19" ht="21.95" customHeight="1" thickBot="1" x14ac:dyDescent="0.25">
      <c r="A24" s="56"/>
      <c r="B24" s="59"/>
      <c r="C24" s="59"/>
      <c r="D24" s="57"/>
      <c r="E24" s="58"/>
      <c r="F24" s="58"/>
      <c r="H24" s="25">
        <v>5</v>
      </c>
      <c r="I24" s="41" t="s">
        <v>120</v>
      </c>
      <c r="J24" s="28" t="s">
        <v>99</v>
      </c>
      <c r="K24" s="126" t="s">
        <v>100</v>
      </c>
      <c r="L24" s="29" t="s">
        <v>110</v>
      </c>
      <c r="M24" s="22">
        <v>62300000</v>
      </c>
      <c r="N24" s="129" t="s">
        <v>120</v>
      </c>
      <c r="O24" s="28" t="s">
        <v>99</v>
      </c>
      <c r="P24" s="126" t="s">
        <v>100</v>
      </c>
      <c r="Q24" s="29" t="s">
        <v>110</v>
      </c>
      <c r="R24" s="30">
        <v>65000000</v>
      </c>
      <c r="S24" s="129" t="s">
        <v>121</v>
      </c>
    </row>
    <row r="25" spans="1:19" ht="21.95" customHeight="1" x14ac:dyDescent="0.2">
      <c r="A25" s="56"/>
      <c r="B25" s="59"/>
      <c r="C25" s="59"/>
      <c r="D25" s="57"/>
      <c r="E25" s="58"/>
      <c r="F25" s="58"/>
      <c r="H25" s="25"/>
      <c r="I25" s="42"/>
      <c r="J25" s="28" t="s">
        <v>122</v>
      </c>
      <c r="K25" s="127"/>
      <c r="L25" s="29"/>
      <c r="M25" s="31"/>
      <c r="N25" s="130"/>
      <c r="O25" s="28" t="s">
        <v>122</v>
      </c>
      <c r="P25" s="127"/>
      <c r="Q25" s="29"/>
      <c r="R25" s="31"/>
      <c r="S25" s="131"/>
    </row>
    <row r="26" spans="1:19" ht="21.95" customHeight="1" x14ac:dyDescent="0.2">
      <c r="A26" s="56"/>
      <c r="B26" s="59"/>
      <c r="C26" s="59"/>
      <c r="D26" s="57"/>
      <c r="E26" s="58"/>
      <c r="F26" s="58"/>
      <c r="H26" s="25"/>
      <c r="I26" s="25"/>
      <c r="J26" s="28" t="s">
        <v>123</v>
      </c>
      <c r="K26" s="128"/>
      <c r="L26" s="29"/>
      <c r="M26" s="31"/>
      <c r="N26" s="28"/>
      <c r="O26" s="28" t="s">
        <v>123</v>
      </c>
      <c r="P26" s="128"/>
      <c r="Q26" s="29"/>
      <c r="R26" s="31"/>
      <c r="S26" s="130"/>
    </row>
    <row r="27" spans="1:19" ht="21.95" customHeight="1" x14ac:dyDescent="0.2">
      <c r="A27" s="56"/>
      <c r="B27" s="59"/>
      <c r="C27" s="59"/>
      <c r="D27" s="57"/>
      <c r="E27" s="58"/>
      <c r="F27" s="58"/>
      <c r="H27" s="25" t="s">
        <v>125</v>
      </c>
      <c r="I27" s="26" t="s">
        <v>126</v>
      </c>
      <c r="J27" s="26" t="s">
        <v>127</v>
      </c>
      <c r="K27" s="26"/>
      <c r="L27" s="32"/>
      <c r="M27" s="27"/>
      <c r="N27" s="26" t="s">
        <v>126</v>
      </c>
      <c r="O27" s="26" t="s">
        <v>127</v>
      </c>
      <c r="P27" s="26"/>
      <c r="Q27" s="32"/>
      <c r="R27" s="27"/>
      <c r="S27" s="28"/>
    </row>
    <row r="28" spans="1:19" ht="21.95" customHeight="1" thickBot="1" x14ac:dyDescent="0.25">
      <c r="A28" s="56"/>
      <c r="B28" s="59"/>
      <c r="C28" s="59"/>
      <c r="D28" s="57"/>
      <c r="E28" s="58"/>
      <c r="F28" s="58"/>
      <c r="H28" s="25">
        <v>13</v>
      </c>
      <c r="I28" s="41" t="s">
        <v>43</v>
      </c>
      <c r="J28" s="28" t="s">
        <v>99</v>
      </c>
      <c r="K28" s="119" t="s">
        <v>100</v>
      </c>
      <c r="L28" s="29" t="s">
        <v>110</v>
      </c>
      <c r="M28" s="22">
        <v>100000000</v>
      </c>
      <c r="N28" s="120" t="s">
        <v>43</v>
      </c>
      <c r="O28" s="28" t="s">
        <v>99</v>
      </c>
      <c r="P28" s="119" t="s">
        <v>100</v>
      </c>
      <c r="Q28" s="29" t="s">
        <v>110</v>
      </c>
      <c r="R28" s="30">
        <v>15000000</v>
      </c>
      <c r="S28" s="120"/>
    </row>
    <row r="29" spans="1:19" ht="21.95" customHeight="1" x14ac:dyDescent="0.2">
      <c r="A29" s="56"/>
      <c r="B29" s="59"/>
      <c r="C29" s="59"/>
      <c r="D29" s="57"/>
      <c r="E29" s="57"/>
      <c r="F29" s="58"/>
      <c r="H29" s="25"/>
      <c r="I29" s="42"/>
      <c r="J29" s="28" t="s">
        <v>128</v>
      </c>
      <c r="K29" s="119"/>
      <c r="L29" s="29"/>
      <c r="M29" s="31"/>
      <c r="N29" s="120"/>
      <c r="O29" s="28" t="s">
        <v>128</v>
      </c>
      <c r="P29" s="119"/>
      <c r="Q29" s="29"/>
      <c r="R29" s="31"/>
      <c r="S29" s="120"/>
    </row>
    <row r="30" spans="1:19" ht="21.95" customHeight="1" x14ac:dyDescent="0.2">
      <c r="A30" s="55"/>
      <c r="B30" s="55"/>
      <c r="C30" s="55"/>
      <c r="D30" s="57"/>
      <c r="E30" s="57"/>
      <c r="F30" s="56"/>
      <c r="H30" s="25"/>
      <c r="I30" s="28"/>
      <c r="J30" s="28" t="s">
        <v>129</v>
      </c>
      <c r="K30" s="119"/>
      <c r="L30" s="29"/>
      <c r="M30" s="31"/>
      <c r="N30" s="28"/>
      <c r="O30" s="28" t="s">
        <v>129</v>
      </c>
      <c r="P30" s="119"/>
      <c r="Q30" s="29"/>
      <c r="R30" s="31"/>
      <c r="S30" s="120"/>
    </row>
    <row r="31" spans="1:19" ht="21.95" customHeight="1" x14ac:dyDescent="0.2">
      <c r="A31" s="56"/>
      <c r="B31" s="59"/>
      <c r="C31" s="59"/>
      <c r="D31" s="57"/>
      <c r="E31" s="57"/>
      <c r="F31" s="58"/>
      <c r="H31" s="25"/>
      <c r="I31" s="28"/>
      <c r="J31" s="28"/>
      <c r="K31" s="28"/>
      <c r="L31" s="29"/>
      <c r="M31" s="31"/>
      <c r="N31" s="28"/>
      <c r="O31" s="28"/>
      <c r="P31" s="28"/>
      <c r="Q31" s="29"/>
      <c r="R31" s="31"/>
      <c r="S31" s="120"/>
    </row>
    <row r="32" spans="1:19" ht="21.95" customHeight="1" x14ac:dyDescent="0.2">
      <c r="A32" s="118"/>
      <c r="B32" s="118"/>
      <c r="C32" s="59"/>
      <c r="D32" s="57"/>
      <c r="E32" s="57"/>
      <c r="F32" s="56"/>
      <c r="H32" s="25" t="s">
        <v>130</v>
      </c>
      <c r="I32" s="26" t="s">
        <v>131</v>
      </c>
      <c r="J32" s="26" t="s">
        <v>132</v>
      </c>
      <c r="K32" s="28"/>
      <c r="L32" s="29"/>
      <c r="M32" s="31"/>
      <c r="N32" s="26" t="s">
        <v>131</v>
      </c>
      <c r="O32" s="26" t="s">
        <v>132</v>
      </c>
      <c r="P32" s="28"/>
      <c r="Q32" s="29"/>
      <c r="R32" s="31"/>
      <c r="S32" s="28"/>
    </row>
    <row r="33" spans="1:19" ht="21.95" customHeight="1" thickBot="1" x14ac:dyDescent="0.25">
      <c r="A33" s="56"/>
      <c r="B33" s="59"/>
      <c r="C33" s="59"/>
      <c r="D33" s="57"/>
      <c r="E33" s="57"/>
      <c r="F33" s="58"/>
      <c r="H33" s="25">
        <v>14</v>
      </c>
      <c r="I33" s="28" t="s">
        <v>133</v>
      </c>
      <c r="J33" s="28" t="s">
        <v>99</v>
      </c>
      <c r="K33" s="119" t="s">
        <v>100</v>
      </c>
      <c r="L33" s="29" t="s">
        <v>110</v>
      </c>
      <c r="M33" s="22">
        <v>5700000</v>
      </c>
      <c r="N33" s="28" t="s">
        <v>133</v>
      </c>
      <c r="O33" s="28" t="s">
        <v>99</v>
      </c>
      <c r="P33" s="119" t="s">
        <v>100</v>
      </c>
      <c r="Q33" s="29" t="s">
        <v>110</v>
      </c>
      <c r="R33" s="30">
        <v>19390000</v>
      </c>
      <c r="S33" s="120" t="s">
        <v>134</v>
      </c>
    </row>
    <row r="34" spans="1:19" ht="21.95" customHeight="1" x14ac:dyDescent="0.2">
      <c r="A34" s="60"/>
      <c r="B34" s="60"/>
      <c r="C34" s="60"/>
      <c r="D34" s="57"/>
      <c r="E34" s="57"/>
      <c r="F34" s="56"/>
      <c r="H34" s="25"/>
      <c r="I34" s="28"/>
      <c r="J34" s="28" t="s">
        <v>135</v>
      </c>
      <c r="K34" s="119"/>
      <c r="L34" s="29"/>
      <c r="M34" s="31"/>
      <c r="N34" s="28"/>
      <c r="O34" s="28" t="s">
        <v>135</v>
      </c>
      <c r="P34" s="119"/>
      <c r="Q34" s="29"/>
      <c r="R34" s="31"/>
      <c r="S34" s="120"/>
    </row>
    <row r="35" spans="1:19" ht="21.95" customHeight="1" x14ac:dyDescent="0.2">
      <c r="A35" s="56"/>
      <c r="B35" s="59"/>
      <c r="C35" s="59"/>
      <c r="D35" s="57"/>
      <c r="E35" s="57"/>
      <c r="F35" s="58"/>
      <c r="H35" s="25"/>
      <c r="I35" s="28"/>
      <c r="J35" s="28" t="s">
        <v>136</v>
      </c>
      <c r="K35" s="119"/>
      <c r="L35" s="29"/>
      <c r="M35" s="31"/>
      <c r="N35" s="28"/>
      <c r="O35" s="28" t="s">
        <v>136</v>
      </c>
      <c r="P35" s="119"/>
      <c r="Q35" s="29"/>
      <c r="R35" s="31"/>
      <c r="S35" s="120"/>
    </row>
    <row r="36" spans="1:19" ht="21.95" customHeight="1" thickBot="1" x14ac:dyDescent="0.25">
      <c r="A36" s="56"/>
      <c r="B36" s="59"/>
      <c r="C36" s="59"/>
      <c r="D36" s="57"/>
      <c r="E36" s="57"/>
      <c r="F36" s="58"/>
      <c r="H36" s="25">
        <v>15</v>
      </c>
      <c r="I36" s="28" t="s">
        <v>137</v>
      </c>
      <c r="J36" s="28" t="s">
        <v>99</v>
      </c>
      <c r="K36" s="119" t="s">
        <v>100</v>
      </c>
      <c r="L36" s="29" t="s">
        <v>110</v>
      </c>
      <c r="M36" s="22">
        <v>2880000</v>
      </c>
      <c r="N36" s="28" t="s">
        <v>137</v>
      </c>
      <c r="O36" s="28" t="s">
        <v>99</v>
      </c>
      <c r="P36" s="119" t="s">
        <v>100</v>
      </c>
      <c r="Q36" s="29" t="s">
        <v>110</v>
      </c>
      <c r="R36" s="30">
        <v>7240000</v>
      </c>
      <c r="S36" s="120" t="s">
        <v>138</v>
      </c>
    </row>
    <row r="37" spans="1:19" ht="21.95" customHeight="1" x14ac:dyDescent="0.2">
      <c r="A37" s="56"/>
      <c r="B37" s="59"/>
      <c r="C37" s="59"/>
      <c r="D37" s="57"/>
      <c r="E37" s="57"/>
      <c r="F37" s="58"/>
      <c r="H37" s="25"/>
      <c r="I37" s="28"/>
      <c r="J37" s="28" t="s">
        <v>139</v>
      </c>
      <c r="K37" s="119"/>
      <c r="L37" s="29"/>
      <c r="M37" s="31"/>
      <c r="N37" s="28"/>
      <c r="O37" s="28" t="s">
        <v>139</v>
      </c>
      <c r="P37" s="119"/>
      <c r="Q37" s="29"/>
      <c r="R37" s="31"/>
      <c r="S37" s="120"/>
    </row>
    <row r="38" spans="1:19" ht="21.95" customHeight="1" x14ac:dyDescent="0.2">
      <c r="A38" s="56"/>
      <c r="B38" s="59"/>
      <c r="C38" s="59"/>
      <c r="D38" s="57"/>
      <c r="E38" s="57"/>
      <c r="F38" s="58"/>
      <c r="H38" s="25"/>
      <c r="I38" s="28"/>
      <c r="J38" s="28" t="s">
        <v>140</v>
      </c>
      <c r="K38" s="119"/>
      <c r="L38" s="29"/>
      <c r="M38" s="31"/>
      <c r="N38" s="28"/>
      <c r="O38" s="28" t="s">
        <v>140</v>
      </c>
      <c r="P38" s="119"/>
      <c r="Q38" s="29"/>
      <c r="R38" s="31"/>
      <c r="S38" s="120"/>
    </row>
    <row r="39" spans="1:19" ht="21.95" customHeight="1" thickBot="1" x14ac:dyDescent="0.25">
      <c r="A39" s="56"/>
      <c r="B39" s="59"/>
      <c r="C39" s="59"/>
      <c r="D39" s="57"/>
      <c r="E39" s="57"/>
      <c r="F39" s="58"/>
      <c r="H39" s="25">
        <v>16</v>
      </c>
      <c r="I39" s="28" t="s">
        <v>48</v>
      </c>
      <c r="J39" s="28" t="s">
        <v>99</v>
      </c>
      <c r="K39" s="119" t="s">
        <v>100</v>
      </c>
      <c r="L39" s="29" t="s">
        <v>110</v>
      </c>
      <c r="M39" s="22">
        <v>5700000</v>
      </c>
      <c r="N39" s="28" t="s">
        <v>48</v>
      </c>
      <c r="O39" s="28" t="s">
        <v>99</v>
      </c>
      <c r="P39" s="119" t="s">
        <v>100</v>
      </c>
      <c r="Q39" s="29" t="s">
        <v>110</v>
      </c>
      <c r="R39" s="30">
        <v>7240000</v>
      </c>
      <c r="S39" s="120" t="s">
        <v>141</v>
      </c>
    </row>
    <row r="40" spans="1:19" ht="21.95" customHeight="1" x14ac:dyDescent="0.2">
      <c r="A40" s="56"/>
      <c r="B40" s="59"/>
      <c r="C40" s="59"/>
      <c r="D40" s="57"/>
      <c r="E40" s="57"/>
      <c r="F40" s="58"/>
      <c r="H40" s="25"/>
      <c r="I40" s="28"/>
      <c r="J40" s="28" t="s">
        <v>142</v>
      </c>
      <c r="K40" s="119"/>
      <c r="L40" s="29"/>
      <c r="M40" s="31"/>
      <c r="N40" s="28"/>
      <c r="O40" s="28" t="s">
        <v>142</v>
      </c>
      <c r="P40" s="119"/>
      <c r="Q40" s="29"/>
      <c r="R40" s="31"/>
      <c r="S40" s="120"/>
    </row>
    <row r="41" spans="1:19" ht="21.95" customHeight="1" x14ac:dyDescent="0.2">
      <c r="H41" s="25"/>
      <c r="I41" s="28"/>
      <c r="J41" s="28" t="s">
        <v>143</v>
      </c>
      <c r="K41" s="119"/>
      <c r="L41" s="29"/>
      <c r="M41" s="31"/>
      <c r="N41" s="28"/>
      <c r="O41" s="28" t="s">
        <v>143</v>
      </c>
      <c r="P41" s="119"/>
      <c r="Q41" s="29"/>
      <c r="R41" s="31"/>
      <c r="S41" s="120"/>
    </row>
    <row r="42" spans="1:19" ht="21.95" customHeight="1" x14ac:dyDescent="0.2">
      <c r="H42" s="25"/>
      <c r="I42" s="28"/>
      <c r="J42" s="28"/>
      <c r="K42" s="28"/>
      <c r="L42" s="29"/>
      <c r="M42" s="31"/>
      <c r="N42" s="28"/>
      <c r="O42" s="28"/>
      <c r="P42" s="28"/>
      <c r="Q42" s="29"/>
      <c r="R42" s="31"/>
      <c r="S42" s="28"/>
    </row>
    <row r="43" spans="1:19" ht="21.95" customHeight="1" thickBot="1" x14ac:dyDescent="0.25">
      <c r="H43" s="25">
        <v>18</v>
      </c>
      <c r="I43" s="28" t="s">
        <v>146</v>
      </c>
      <c r="J43" s="28" t="s">
        <v>99</v>
      </c>
      <c r="K43" s="119" t="s">
        <v>100</v>
      </c>
      <c r="L43" s="29" t="s">
        <v>110</v>
      </c>
      <c r="M43" s="22">
        <v>6180000</v>
      </c>
      <c r="N43" s="28" t="s">
        <v>146</v>
      </c>
      <c r="O43" s="28" t="s">
        <v>99</v>
      </c>
      <c r="P43" s="119" t="s">
        <v>100</v>
      </c>
      <c r="Q43" s="29" t="s">
        <v>110</v>
      </c>
      <c r="R43" s="30">
        <v>8450000</v>
      </c>
      <c r="S43" s="120" t="s">
        <v>147</v>
      </c>
    </row>
    <row r="44" spans="1:19" ht="21.95" customHeight="1" x14ac:dyDescent="0.2">
      <c r="H44" s="25"/>
      <c r="I44" s="28"/>
      <c r="J44" s="28" t="s">
        <v>148</v>
      </c>
      <c r="K44" s="119"/>
      <c r="L44" s="29"/>
      <c r="M44" s="31"/>
      <c r="N44" s="28"/>
      <c r="O44" s="28" t="s">
        <v>148</v>
      </c>
      <c r="P44" s="119"/>
      <c r="Q44" s="29"/>
      <c r="R44" s="31"/>
      <c r="S44" s="120"/>
    </row>
    <row r="45" spans="1:19" ht="21.95" customHeight="1" x14ac:dyDescent="0.2">
      <c r="H45" s="25"/>
      <c r="I45" s="28"/>
      <c r="J45" s="28" t="s">
        <v>149</v>
      </c>
      <c r="K45" s="119"/>
      <c r="L45" s="29"/>
      <c r="M45" s="31"/>
      <c r="N45" s="28"/>
      <c r="O45" s="28" t="s">
        <v>149</v>
      </c>
      <c r="P45" s="119"/>
      <c r="Q45" s="29"/>
      <c r="R45" s="31"/>
      <c r="S45" s="120"/>
    </row>
    <row r="46" spans="1:19" ht="21.95" customHeight="1" thickBot="1" x14ac:dyDescent="0.25">
      <c r="H46" s="25">
        <v>19</v>
      </c>
      <c r="I46" s="28" t="s">
        <v>150</v>
      </c>
      <c r="J46" s="28" t="s">
        <v>99</v>
      </c>
      <c r="K46" s="119" t="s">
        <v>100</v>
      </c>
      <c r="L46" s="29" t="s">
        <v>110</v>
      </c>
      <c r="M46" s="22">
        <v>12930000</v>
      </c>
      <c r="N46" s="28" t="s">
        <v>150</v>
      </c>
      <c r="O46" s="28" t="s">
        <v>99</v>
      </c>
      <c r="P46" s="119" t="s">
        <v>100</v>
      </c>
      <c r="Q46" s="29" t="s">
        <v>110</v>
      </c>
      <c r="R46" s="30">
        <v>17450000</v>
      </c>
      <c r="S46" s="120" t="s">
        <v>144</v>
      </c>
    </row>
    <row r="47" spans="1:19" ht="21.95" customHeight="1" x14ac:dyDescent="0.2">
      <c r="H47" s="25"/>
      <c r="I47" s="28"/>
      <c r="J47" s="28" t="s">
        <v>145</v>
      </c>
      <c r="K47" s="119"/>
      <c r="L47" s="29"/>
      <c r="M47" s="31"/>
      <c r="N47" s="28"/>
      <c r="O47" s="28" t="s">
        <v>145</v>
      </c>
      <c r="P47" s="119"/>
      <c r="Q47" s="29"/>
      <c r="R47" s="31"/>
      <c r="S47" s="120"/>
    </row>
    <row r="48" spans="1:19" ht="21.95" customHeight="1" x14ac:dyDescent="0.2">
      <c r="H48" s="25"/>
      <c r="I48" s="28"/>
      <c r="J48" s="28" t="s">
        <v>136</v>
      </c>
      <c r="K48" s="119"/>
      <c r="L48" s="29"/>
      <c r="M48" s="31"/>
      <c r="N48" s="28"/>
      <c r="O48" s="28" t="s">
        <v>136</v>
      </c>
      <c r="P48" s="119"/>
      <c r="Q48" s="29"/>
      <c r="R48" s="31"/>
      <c r="S48" s="120"/>
    </row>
    <row r="49" spans="1:19" ht="21.95" customHeight="1" thickBot="1" x14ac:dyDescent="0.25">
      <c r="H49" s="25">
        <v>20</v>
      </c>
      <c r="I49" s="28" t="s">
        <v>151</v>
      </c>
      <c r="J49" s="28" t="s">
        <v>99</v>
      </c>
      <c r="K49" s="119" t="s">
        <v>100</v>
      </c>
      <c r="L49" s="29" t="s">
        <v>110</v>
      </c>
      <c r="M49" s="22">
        <v>11180000</v>
      </c>
      <c r="N49" s="28" t="s">
        <v>151</v>
      </c>
      <c r="O49" s="28" t="s">
        <v>99</v>
      </c>
      <c r="P49" s="119" t="s">
        <v>100</v>
      </c>
      <c r="Q49" s="29" t="s">
        <v>110</v>
      </c>
      <c r="R49" s="30">
        <v>11700000</v>
      </c>
      <c r="S49" s="120" t="s">
        <v>152</v>
      </c>
    </row>
    <row r="50" spans="1:19" ht="21.95" customHeight="1" x14ac:dyDescent="0.2">
      <c r="A50" s="55"/>
      <c r="B50" s="55"/>
      <c r="C50" s="55"/>
      <c r="D50" s="57"/>
      <c r="E50" s="57"/>
      <c r="F50" s="56"/>
      <c r="H50" s="25"/>
      <c r="I50" s="28"/>
      <c r="J50" s="28" t="s">
        <v>145</v>
      </c>
      <c r="K50" s="119"/>
      <c r="L50" s="29"/>
      <c r="M50" s="31"/>
      <c r="N50" s="28"/>
      <c r="O50" s="28" t="s">
        <v>145</v>
      </c>
      <c r="P50" s="119"/>
      <c r="Q50" s="29"/>
      <c r="R50" s="31"/>
      <c r="S50" s="120"/>
    </row>
    <row r="51" spans="1:19" ht="21.95" customHeight="1" x14ac:dyDescent="0.2">
      <c r="A51" s="56"/>
      <c r="B51" s="59"/>
      <c r="C51" s="59"/>
      <c r="D51" s="57"/>
      <c r="E51" s="57"/>
      <c r="F51" s="58"/>
      <c r="H51" s="25"/>
      <c r="I51" s="28"/>
      <c r="J51" s="28" t="s">
        <v>136</v>
      </c>
      <c r="K51" s="119"/>
      <c r="L51" s="29"/>
      <c r="M51" s="31"/>
      <c r="N51" s="28"/>
      <c r="O51" s="28" t="s">
        <v>136</v>
      </c>
      <c r="P51" s="119"/>
      <c r="Q51" s="29"/>
      <c r="R51" s="31"/>
      <c r="S51" s="120"/>
    </row>
    <row r="52" spans="1:19" ht="21.95" customHeight="1" x14ac:dyDescent="0.2">
      <c r="A52" s="56"/>
      <c r="B52" s="58"/>
      <c r="C52" s="59"/>
      <c r="D52" s="57"/>
      <c r="E52" s="57"/>
      <c r="F52" s="58"/>
      <c r="H52" s="25"/>
      <c r="I52" s="28"/>
      <c r="J52" s="28"/>
      <c r="K52" s="28"/>
      <c r="L52" s="29"/>
      <c r="M52" s="31"/>
      <c r="N52" s="28"/>
      <c r="O52" s="28"/>
      <c r="P52" s="28"/>
      <c r="Q52" s="29"/>
      <c r="R52" s="31"/>
      <c r="S52" s="28"/>
    </row>
    <row r="53" spans="1:19" ht="35.25" customHeight="1" x14ac:dyDescent="0.2">
      <c r="A53" s="56"/>
      <c r="B53" s="59"/>
      <c r="C53" s="59"/>
      <c r="D53" s="57"/>
      <c r="E53" s="57"/>
      <c r="F53" s="58"/>
      <c r="H53" s="25" t="s">
        <v>154</v>
      </c>
      <c r="I53" s="33" t="s">
        <v>77</v>
      </c>
      <c r="J53" s="26" t="s">
        <v>155</v>
      </c>
      <c r="K53" s="34"/>
      <c r="L53" s="35"/>
      <c r="M53" s="34"/>
      <c r="N53" s="33" t="s">
        <v>77</v>
      </c>
      <c r="O53" s="26" t="s">
        <v>155</v>
      </c>
      <c r="P53" s="34"/>
      <c r="Q53" s="35"/>
      <c r="R53" s="34"/>
      <c r="S53" s="28"/>
    </row>
    <row r="54" spans="1:19" ht="21.95" customHeight="1" thickBot="1" x14ac:dyDescent="0.25">
      <c r="H54" s="25">
        <v>24</v>
      </c>
      <c r="I54" s="37" t="s">
        <v>156</v>
      </c>
      <c r="J54" s="34" t="s">
        <v>153</v>
      </c>
      <c r="K54" s="119" t="s">
        <v>100</v>
      </c>
      <c r="L54" s="29" t="s">
        <v>110</v>
      </c>
      <c r="M54" s="22">
        <v>5866000</v>
      </c>
      <c r="N54" s="37" t="s">
        <v>156</v>
      </c>
      <c r="O54" s="34" t="s">
        <v>153</v>
      </c>
      <c r="P54" s="119" t="s">
        <v>100</v>
      </c>
      <c r="Q54" s="29" t="s">
        <v>110</v>
      </c>
      <c r="R54" s="36">
        <v>16200000</v>
      </c>
      <c r="S54" s="120" t="s">
        <v>157</v>
      </c>
    </row>
    <row r="55" spans="1:19" ht="21.95" customHeight="1" x14ac:dyDescent="0.2">
      <c r="H55" s="25"/>
      <c r="I55" s="37"/>
      <c r="J55" s="28" t="s">
        <v>158</v>
      </c>
      <c r="K55" s="119"/>
      <c r="L55" s="35"/>
      <c r="M55" s="34"/>
      <c r="N55" s="37"/>
      <c r="O55" s="28" t="s">
        <v>158</v>
      </c>
      <c r="P55" s="119"/>
      <c r="Q55" s="35"/>
      <c r="R55" s="34"/>
      <c r="S55" s="120"/>
    </row>
    <row r="56" spans="1:19" ht="33.75" customHeight="1" x14ac:dyDescent="0.2">
      <c r="H56" s="25"/>
      <c r="I56" s="37"/>
      <c r="J56" s="28" t="s">
        <v>159</v>
      </c>
      <c r="K56" s="119"/>
      <c r="L56" s="35"/>
      <c r="M56" s="34"/>
      <c r="N56" s="37"/>
      <c r="O56" s="28" t="s">
        <v>159</v>
      </c>
      <c r="P56" s="119"/>
      <c r="Q56" s="35"/>
      <c r="R56" s="34"/>
      <c r="S56" s="120"/>
    </row>
    <row r="57" spans="1:19" ht="21.95" customHeight="1" thickBot="1" x14ac:dyDescent="0.25">
      <c r="H57" s="25">
        <v>25</v>
      </c>
      <c r="I57" s="20" t="s">
        <v>80</v>
      </c>
      <c r="J57" s="34" t="s">
        <v>153</v>
      </c>
      <c r="K57" s="119" t="s">
        <v>100</v>
      </c>
      <c r="L57" s="29" t="s">
        <v>110</v>
      </c>
      <c r="M57" s="22">
        <v>11175000</v>
      </c>
      <c r="N57" s="125" t="s">
        <v>160</v>
      </c>
      <c r="O57" s="34" t="s">
        <v>153</v>
      </c>
      <c r="P57" s="119" t="s">
        <v>100</v>
      </c>
      <c r="Q57" s="29" t="s">
        <v>110</v>
      </c>
      <c r="R57" s="36">
        <v>16200000</v>
      </c>
      <c r="S57" s="120" t="s">
        <v>161</v>
      </c>
    </row>
    <row r="58" spans="1:19" ht="21.95" customHeight="1" x14ac:dyDescent="0.2">
      <c r="H58" s="25"/>
      <c r="I58" s="44"/>
      <c r="J58" s="28" t="s">
        <v>162</v>
      </c>
      <c r="K58" s="119"/>
      <c r="L58" s="35"/>
      <c r="M58" s="34"/>
      <c r="N58" s="125"/>
      <c r="O58" s="28" t="s">
        <v>162</v>
      </c>
      <c r="P58" s="119"/>
      <c r="Q58" s="35"/>
      <c r="R58" s="34"/>
      <c r="S58" s="120"/>
    </row>
    <row r="59" spans="1:19" ht="21.95" customHeight="1" x14ac:dyDescent="0.2">
      <c r="H59" s="25"/>
      <c r="I59" s="37"/>
      <c r="J59" s="28" t="s">
        <v>163</v>
      </c>
      <c r="K59" s="119"/>
      <c r="L59" s="35"/>
      <c r="M59" s="34"/>
      <c r="N59" s="37"/>
      <c r="O59" s="28" t="s">
        <v>163</v>
      </c>
      <c r="P59" s="119"/>
      <c r="Q59" s="35"/>
      <c r="R59" s="34"/>
      <c r="S59" s="120"/>
    </row>
    <row r="60" spans="1:19" ht="21.95" customHeight="1" thickBot="1" x14ac:dyDescent="0.25">
      <c r="H60" s="25">
        <v>30</v>
      </c>
      <c r="I60" s="28" t="s">
        <v>69</v>
      </c>
      <c r="J60" s="34" t="s">
        <v>153</v>
      </c>
      <c r="K60" s="119" t="s">
        <v>100</v>
      </c>
      <c r="L60" s="29" t="s">
        <v>110</v>
      </c>
      <c r="M60" s="22">
        <v>7859000</v>
      </c>
      <c r="N60" s="28" t="s">
        <v>69</v>
      </c>
      <c r="O60" s="34" t="s">
        <v>153</v>
      </c>
      <c r="P60" s="119" t="s">
        <v>100</v>
      </c>
      <c r="Q60" s="29" t="s">
        <v>110</v>
      </c>
      <c r="R60" s="36">
        <v>20000000</v>
      </c>
      <c r="S60" s="120" t="s">
        <v>164</v>
      </c>
    </row>
    <row r="61" spans="1:19" ht="21.95" customHeight="1" x14ac:dyDescent="0.2">
      <c r="H61" s="25"/>
      <c r="I61" s="28"/>
      <c r="J61" s="28" t="s">
        <v>165</v>
      </c>
      <c r="K61" s="119"/>
      <c r="L61" s="35"/>
      <c r="M61" s="34"/>
      <c r="N61" s="28"/>
      <c r="O61" s="28" t="s">
        <v>165</v>
      </c>
      <c r="P61" s="119"/>
      <c r="Q61" s="35"/>
      <c r="R61" s="34"/>
      <c r="S61" s="120"/>
    </row>
    <row r="62" spans="1:19" ht="21.95" customHeight="1" x14ac:dyDescent="0.2">
      <c r="H62" s="25"/>
      <c r="I62" s="28"/>
      <c r="J62" s="28" t="s">
        <v>166</v>
      </c>
      <c r="K62" s="119"/>
      <c r="L62" s="35"/>
      <c r="M62" s="34"/>
      <c r="N62" s="28"/>
      <c r="O62" s="28" t="s">
        <v>166</v>
      </c>
      <c r="P62" s="119"/>
      <c r="Q62" s="35"/>
      <c r="R62" s="34"/>
      <c r="S62" s="120"/>
    </row>
    <row r="63" spans="1:19" ht="21.95" customHeight="1" thickBot="1" x14ac:dyDescent="0.25">
      <c r="A63" s="61" t="s">
        <v>71</v>
      </c>
      <c r="B63" s="62"/>
      <c r="C63" s="24"/>
      <c r="D63" s="21"/>
      <c r="E63" s="21"/>
      <c r="F63" s="23"/>
      <c r="H63" s="25"/>
      <c r="I63" s="28"/>
      <c r="J63" s="28"/>
      <c r="K63" s="34"/>
      <c r="L63" s="35"/>
      <c r="M63" s="34"/>
      <c r="N63" s="28"/>
      <c r="O63" s="28"/>
      <c r="P63" s="34"/>
      <c r="Q63" s="35"/>
      <c r="R63" s="34"/>
      <c r="S63" s="28"/>
    </row>
    <row r="64" spans="1:19" ht="21.95" customHeight="1" thickBot="1" x14ac:dyDescent="0.25">
      <c r="A64" s="23"/>
      <c r="B64" s="20" t="s">
        <v>72</v>
      </c>
      <c r="C64" s="20" t="s">
        <v>73</v>
      </c>
      <c r="D64" s="21" t="s">
        <v>50</v>
      </c>
      <c r="E64" s="21" t="s">
        <v>68</v>
      </c>
      <c r="H64" s="25" t="s">
        <v>167</v>
      </c>
      <c r="I64" s="26" t="s">
        <v>168</v>
      </c>
      <c r="J64" s="26" t="s">
        <v>169</v>
      </c>
      <c r="K64" s="28"/>
      <c r="L64" s="29"/>
      <c r="M64" s="31"/>
      <c r="N64" s="26" t="s">
        <v>168</v>
      </c>
      <c r="O64" s="26" t="s">
        <v>169</v>
      </c>
      <c r="P64" s="28"/>
      <c r="Q64" s="29"/>
      <c r="R64" s="31"/>
      <c r="S64" s="28"/>
    </row>
    <row r="65" spans="1:19" ht="21.95" customHeight="1" thickBot="1" x14ac:dyDescent="0.25">
      <c r="A65" s="53" t="s">
        <v>62</v>
      </c>
      <c r="B65" s="54"/>
      <c r="C65" s="19"/>
      <c r="D65" s="21"/>
      <c r="E65" s="21"/>
      <c r="F65" s="23"/>
      <c r="H65" s="25">
        <v>33</v>
      </c>
      <c r="I65" s="37" t="s">
        <v>170</v>
      </c>
      <c r="J65" s="34" t="s">
        <v>153</v>
      </c>
      <c r="K65" s="119" t="s">
        <v>100</v>
      </c>
      <c r="L65" s="29" t="s">
        <v>110</v>
      </c>
      <c r="M65" s="22">
        <v>25000000</v>
      </c>
      <c r="N65" s="37" t="s">
        <v>170</v>
      </c>
      <c r="O65" s="34" t="s">
        <v>153</v>
      </c>
      <c r="P65" s="119" t="s">
        <v>100</v>
      </c>
      <c r="Q65" s="29" t="s">
        <v>110</v>
      </c>
      <c r="R65" s="36">
        <v>30000000</v>
      </c>
      <c r="S65" s="120"/>
    </row>
    <row r="66" spans="1:19" ht="21.95" customHeight="1" thickBot="1" x14ac:dyDescent="0.25">
      <c r="A66" s="23"/>
      <c r="B66" s="20" t="s">
        <v>63</v>
      </c>
      <c r="C66" s="20" t="s">
        <v>64</v>
      </c>
      <c r="D66" s="21" t="s">
        <v>61</v>
      </c>
      <c r="E66" s="21" t="s">
        <v>65</v>
      </c>
      <c r="F66" s="22">
        <v>20315000</v>
      </c>
      <c r="H66" s="25"/>
      <c r="I66" s="37"/>
      <c r="J66" s="28" t="s">
        <v>171</v>
      </c>
      <c r="K66" s="119"/>
      <c r="L66" s="35"/>
      <c r="M66" s="34"/>
      <c r="N66" s="37"/>
      <c r="O66" s="28" t="s">
        <v>171</v>
      </c>
      <c r="P66" s="119"/>
      <c r="Q66" s="35"/>
      <c r="R66" s="34"/>
      <c r="S66" s="120"/>
    </row>
    <row r="67" spans="1:19" ht="35.25" customHeight="1" thickBot="1" x14ac:dyDescent="0.25">
      <c r="A67" s="23"/>
      <c r="B67" s="20" t="s">
        <v>66</v>
      </c>
      <c r="C67" s="20" t="s">
        <v>67</v>
      </c>
      <c r="D67" s="21" t="s">
        <v>61</v>
      </c>
      <c r="E67" s="21" t="s">
        <v>65</v>
      </c>
      <c r="F67" s="22">
        <v>15015000</v>
      </c>
      <c r="H67" s="25"/>
      <c r="I67" s="37"/>
      <c r="J67" s="28" t="s">
        <v>172</v>
      </c>
      <c r="K67" s="119"/>
      <c r="L67" s="35"/>
      <c r="M67" s="34"/>
      <c r="N67" s="37"/>
      <c r="O67" s="28" t="s">
        <v>172</v>
      </c>
      <c r="P67" s="119"/>
      <c r="Q67" s="35"/>
      <c r="R67" s="34"/>
      <c r="S67" s="120"/>
    </row>
    <row r="68" spans="1:19" ht="21.95" customHeight="1" x14ac:dyDescent="0.2">
      <c r="H68" s="25"/>
      <c r="I68" s="37"/>
      <c r="J68" s="28"/>
      <c r="K68" s="34"/>
      <c r="L68" s="35"/>
      <c r="M68" s="34"/>
      <c r="N68" s="37"/>
      <c r="O68" s="28"/>
      <c r="P68" s="34"/>
      <c r="Q68" s="35"/>
      <c r="R68" s="34"/>
      <c r="S68" s="28"/>
    </row>
    <row r="69" spans="1:19" ht="21.95" customHeight="1" x14ac:dyDescent="0.2">
      <c r="H69" s="25" t="s">
        <v>174</v>
      </c>
      <c r="I69" s="26" t="s">
        <v>175</v>
      </c>
      <c r="J69" s="26" t="s">
        <v>176</v>
      </c>
      <c r="K69" s="28"/>
      <c r="L69" s="29"/>
      <c r="M69" s="31"/>
      <c r="N69" s="26" t="s">
        <v>175</v>
      </c>
      <c r="O69" s="26" t="s">
        <v>176</v>
      </c>
      <c r="P69" s="28"/>
      <c r="Q69" s="29"/>
      <c r="R69" s="31"/>
      <c r="S69" s="28"/>
    </row>
    <row r="70" spans="1:19" ht="21.95" customHeight="1" x14ac:dyDescent="0.2">
      <c r="H70" s="25">
        <v>37</v>
      </c>
      <c r="I70" s="28" t="s">
        <v>177</v>
      </c>
      <c r="J70" s="28" t="s">
        <v>99</v>
      </c>
      <c r="K70" s="119" t="s">
        <v>100</v>
      </c>
      <c r="L70" s="29" t="s">
        <v>110</v>
      </c>
      <c r="M70" s="30">
        <v>100000000</v>
      </c>
      <c r="N70" s="28" t="s">
        <v>177</v>
      </c>
      <c r="O70" s="28" t="s">
        <v>99</v>
      </c>
      <c r="P70" s="119" t="s">
        <v>100</v>
      </c>
      <c r="Q70" s="29" t="s">
        <v>110</v>
      </c>
      <c r="R70" s="30">
        <v>100000000</v>
      </c>
      <c r="S70" s="120" t="s">
        <v>178</v>
      </c>
    </row>
    <row r="71" spans="1:19" ht="21.95" customHeight="1" x14ac:dyDescent="0.2">
      <c r="H71" s="25"/>
      <c r="I71" s="28"/>
      <c r="J71" s="28" t="s">
        <v>179</v>
      </c>
      <c r="K71" s="119"/>
      <c r="L71" s="29"/>
      <c r="M71" s="31"/>
      <c r="N71" s="28"/>
      <c r="O71" s="28" t="s">
        <v>179</v>
      </c>
      <c r="P71" s="119"/>
      <c r="Q71" s="29"/>
      <c r="R71" s="31"/>
      <c r="S71" s="120"/>
    </row>
    <row r="72" spans="1:19" ht="21.95" customHeight="1" x14ac:dyDescent="0.2">
      <c r="H72" s="25"/>
      <c r="I72" s="28"/>
      <c r="J72" s="28" t="s">
        <v>180</v>
      </c>
      <c r="K72" s="119"/>
      <c r="L72" s="29"/>
      <c r="M72" s="31"/>
      <c r="N72" s="28"/>
      <c r="O72" s="28" t="s">
        <v>180</v>
      </c>
      <c r="P72" s="119"/>
      <c r="Q72" s="29"/>
      <c r="R72" s="31"/>
      <c r="S72" s="120"/>
    </row>
    <row r="73" spans="1:19" ht="21.95" customHeight="1" x14ac:dyDescent="0.2">
      <c r="H73" s="25">
        <v>38</v>
      </c>
      <c r="I73" s="28" t="s">
        <v>181</v>
      </c>
      <c r="J73" s="28" t="s">
        <v>99</v>
      </c>
      <c r="K73" s="119" t="s">
        <v>100</v>
      </c>
      <c r="L73" s="29" t="s">
        <v>110</v>
      </c>
      <c r="M73" s="30">
        <v>50000000</v>
      </c>
      <c r="N73" s="28" t="s">
        <v>181</v>
      </c>
      <c r="O73" s="28" t="s">
        <v>99</v>
      </c>
      <c r="P73" s="119" t="s">
        <v>100</v>
      </c>
      <c r="Q73" s="29" t="s">
        <v>110</v>
      </c>
      <c r="R73" s="30">
        <v>50000000</v>
      </c>
      <c r="S73" s="120" t="s">
        <v>182</v>
      </c>
    </row>
    <row r="74" spans="1:19" ht="21.95" customHeight="1" x14ac:dyDescent="0.2">
      <c r="H74" s="25"/>
      <c r="I74" s="28"/>
      <c r="J74" s="28" t="s">
        <v>183</v>
      </c>
      <c r="K74" s="119"/>
      <c r="L74" s="29"/>
      <c r="M74" s="31"/>
      <c r="N74" s="28"/>
      <c r="O74" s="28" t="s">
        <v>183</v>
      </c>
      <c r="P74" s="119"/>
      <c r="Q74" s="29"/>
      <c r="R74" s="31"/>
      <c r="S74" s="120"/>
    </row>
    <row r="75" spans="1:19" ht="21.95" customHeight="1" x14ac:dyDescent="0.2">
      <c r="H75" s="25"/>
      <c r="I75" s="28"/>
      <c r="J75" s="28" t="s">
        <v>184</v>
      </c>
      <c r="K75" s="119"/>
      <c r="L75" s="29"/>
      <c r="M75" s="31"/>
      <c r="N75" s="28"/>
      <c r="O75" s="28" t="s">
        <v>184</v>
      </c>
      <c r="P75" s="119"/>
      <c r="Q75" s="29"/>
      <c r="R75" s="31"/>
      <c r="S75" s="120"/>
    </row>
    <row r="76" spans="1:19" ht="21.95" customHeight="1" x14ac:dyDescent="0.2">
      <c r="H76" s="25">
        <v>39</v>
      </c>
      <c r="I76" s="28" t="s">
        <v>185</v>
      </c>
      <c r="J76" s="28" t="s">
        <v>173</v>
      </c>
      <c r="K76" s="119" t="s">
        <v>100</v>
      </c>
      <c r="L76" s="29" t="s">
        <v>110</v>
      </c>
      <c r="M76" s="28" t="s">
        <v>124</v>
      </c>
      <c r="N76" s="28" t="s">
        <v>185</v>
      </c>
      <c r="O76" s="28" t="s">
        <v>173</v>
      </c>
      <c r="P76" s="119" t="s">
        <v>100</v>
      </c>
      <c r="Q76" s="29" t="s">
        <v>110</v>
      </c>
      <c r="R76" s="36">
        <v>23140000</v>
      </c>
      <c r="S76" s="120" t="s">
        <v>186</v>
      </c>
    </row>
    <row r="77" spans="1:19" ht="21.95" customHeight="1" x14ac:dyDescent="0.2">
      <c r="H77" s="25"/>
      <c r="I77" s="28"/>
      <c r="J77" s="28" t="s">
        <v>187</v>
      </c>
      <c r="K77" s="119"/>
      <c r="L77" s="29"/>
      <c r="M77" s="31"/>
      <c r="N77" s="28"/>
      <c r="O77" s="28" t="s">
        <v>187</v>
      </c>
      <c r="P77" s="119"/>
      <c r="Q77" s="29"/>
      <c r="R77" s="31"/>
      <c r="S77" s="120"/>
    </row>
    <row r="78" spans="1:19" ht="21.95" customHeight="1" x14ac:dyDescent="0.2">
      <c r="H78" s="25"/>
      <c r="I78" s="28"/>
      <c r="J78" s="28" t="s">
        <v>188</v>
      </c>
      <c r="K78" s="119"/>
      <c r="L78" s="29"/>
      <c r="M78" s="31"/>
      <c r="N78" s="28"/>
      <c r="O78" s="28" t="s">
        <v>188</v>
      </c>
      <c r="P78" s="119"/>
      <c r="Q78" s="29"/>
      <c r="R78" s="31"/>
      <c r="S78" s="120"/>
    </row>
    <row r="79" spans="1:19" ht="21.95" customHeight="1" x14ac:dyDescent="0.2">
      <c r="H79" s="25"/>
      <c r="I79" s="28"/>
      <c r="J79" s="28"/>
      <c r="K79" s="28"/>
      <c r="L79" s="29"/>
      <c r="M79" s="31"/>
      <c r="N79" s="28"/>
      <c r="O79" s="28"/>
      <c r="P79" s="28"/>
      <c r="Q79" s="29"/>
      <c r="R79" s="31"/>
      <c r="S79" s="28"/>
    </row>
    <row r="80" spans="1:19" ht="21.95" customHeight="1" x14ac:dyDescent="0.2">
      <c r="H80" s="25" t="s">
        <v>189</v>
      </c>
      <c r="I80" s="26" t="s">
        <v>190</v>
      </c>
      <c r="J80" s="26" t="s">
        <v>191</v>
      </c>
      <c r="K80" s="28"/>
      <c r="L80" s="29"/>
      <c r="M80" s="31"/>
      <c r="N80" s="26" t="s">
        <v>190</v>
      </c>
      <c r="O80" s="26" t="s">
        <v>191</v>
      </c>
      <c r="P80" s="28"/>
      <c r="Q80" s="29"/>
      <c r="R80" s="31"/>
      <c r="S80" s="28"/>
    </row>
    <row r="81" spans="8:19" ht="50.25" customHeight="1" x14ac:dyDescent="0.2">
      <c r="H81" s="25">
        <v>40</v>
      </c>
      <c r="I81" s="41" t="s">
        <v>192</v>
      </c>
      <c r="J81" s="28" t="s">
        <v>173</v>
      </c>
      <c r="K81" s="119" t="s">
        <v>100</v>
      </c>
      <c r="L81" s="29" t="s">
        <v>110</v>
      </c>
      <c r="M81" s="31" t="s">
        <v>124</v>
      </c>
      <c r="N81" s="120" t="s">
        <v>192</v>
      </c>
      <c r="O81" s="28" t="s">
        <v>173</v>
      </c>
      <c r="P81" s="119" t="s">
        <v>100</v>
      </c>
      <c r="Q81" s="29" t="s">
        <v>110</v>
      </c>
      <c r="R81" s="30">
        <v>18000000</v>
      </c>
      <c r="S81" s="120" t="s">
        <v>193</v>
      </c>
    </row>
    <row r="82" spans="8:19" ht="21.95" customHeight="1" x14ac:dyDescent="0.2">
      <c r="H82" s="25"/>
      <c r="I82" s="42"/>
      <c r="J82" s="28" t="s">
        <v>194</v>
      </c>
      <c r="K82" s="119"/>
      <c r="L82" s="29"/>
      <c r="M82" s="31"/>
      <c r="N82" s="120"/>
      <c r="O82" s="28" t="s">
        <v>194</v>
      </c>
      <c r="P82" s="119"/>
      <c r="Q82" s="29"/>
      <c r="R82" s="31"/>
      <c r="S82" s="120"/>
    </row>
    <row r="83" spans="8:19" ht="21.95" customHeight="1" x14ac:dyDescent="0.2">
      <c r="H83" s="25"/>
      <c r="I83" s="37"/>
      <c r="J83" s="28" t="s">
        <v>195</v>
      </c>
      <c r="K83" s="119"/>
      <c r="L83" s="29"/>
      <c r="M83" s="31"/>
      <c r="N83" s="37"/>
      <c r="O83" s="28" t="s">
        <v>195</v>
      </c>
      <c r="P83" s="119"/>
      <c r="Q83" s="29"/>
      <c r="R83" s="31"/>
      <c r="S83" s="120"/>
    </row>
    <row r="84" spans="8:19" ht="21.95" customHeight="1" x14ac:dyDescent="0.2">
      <c r="H84" s="25"/>
      <c r="I84" s="37"/>
      <c r="J84" s="28"/>
      <c r="K84" s="28"/>
      <c r="L84" s="29"/>
      <c r="M84" s="31"/>
      <c r="N84" s="37"/>
      <c r="O84" s="28"/>
      <c r="P84" s="28"/>
      <c r="Q84" s="29"/>
      <c r="R84" s="31"/>
      <c r="S84" s="28"/>
    </row>
    <row r="85" spans="8:19" ht="21.95" customHeight="1" x14ac:dyDescent="0.2">
      <c r="H85" s="25" t="s">
        <v>196</v>
      </c>
      <c r="I85" s="33" t="s">
        <v>197</v>
      </c>
      <c r="J85" s="26" t="s">
        <v>198</v>
      </c>
      <c r="K85" s="28"/>
      <c r="L85" s="29"/>
      <c r="M85" s="31"/>
      <c r="N85" s="33" t="s">
        <v>197</v>
      </c>
      <c r="O85" s="26" t="s">
        <v>198</v>
      </c>
      <c r="P85" s="28"/>
      <c r="Q85" s="29"/>
      <c r="R85" s="31"/>
      <c r="S85" s="28"/>
    </row>
    <row r="86" spans="8:19" ht="21.95" customHeight="1" x14ac:dyDescent="0.2">
      <c r="H86" s="25">
        <v>41</v>
      </c>
      <c r="I86" s="43" t="s">
        <v>199</v>
      </c>
      <c r="J86" s="28" t="s">
        <v>173</v>
      </c>
      <c r="K86" s="119" t="s">
        <v>100</v>
      </c>
      <c r="L86" s="29" t="s">
        <v>110</v>
      </c>
      <c r="M86" s="30">
        <v>5250000</v>
      </c>
      <c r="N86" s="125" t="s">
        <v>199</v>
      </c>
      <c r="O86" s="28" t="s">
        <v>173</v>
      </c>
      <c r="P86" s="119" t="s">
        <v>100</v>
      </c>
      <c r="Q86" s="29" t="s">
        <v>110</v>
      </c>
      <c r="R86" s="30">
        <v>18000000</v>
      </c>
      <c r="S86" s="120" t="s">
        <v>200</v>
      </c>
    </row>
    <row r="87" spans="8:19" ht="21.95" customHeight="1" x14ac:dyDescent="0.2">
      <c r="H87" s="25"/>
      <c r="I87" s="44"/>
      <c r="J87" s="28" t="s">
        <v>201</v>
      </c>
      <c r="K87" s="119"/>
      <c r="L87" s="29"/>
      <c r="M87" s="31"/>
      <c r="N87" s="125"/>
      <c r="O87" s="28" t="s">
        <v>201</v>
      </c>
      <c r="P87" s="119"/>
      <c r="Q87" s="29"/>
      <c r="R87" s="31"/>
      <c r="S87" s="120"/>
    </row>
    <row r="88" spans="8:19" ht="21.95" customHeight="1" x14ac:dyDescent="0.2">
      <c r="H88" s="25"/>
      <c r="I88" s="37"/>
      <c r="J88" s="28" t="s">
        <v>202</v>
      </c>
      <c r="K88" s="119"/>
      <c r="L88" s="29"/>
      <c r="M88" s="31"/>
      <c r="N88" s="37"/>
      <c r="O88" s="28" t="s">
        <v>202</v>
      </c>
      <c r="P88" s="119"/>
      <c r="Q88" s="29"/>
      <c r="R88" s="31"/>
      <c r="S88" s="120"/>
    </row>
    <row r="89" spans="8:19" ht="21.95" customHeight="1" x14ac:dyDescent="0.2">
      <c r="H89" s="25">
        <v>42</v>
      </c>
      <c r="I89" s="28" t="s">
        <v>203</v>
      </c>
      <c r="J89" s="34" t="s">
        <v>153</v>
      </c>
      <c r="K89" s="28" t="s">
        <v>100</v>
      </c>
      <c r="L89" s="29" t="s">
        <v>110</v>
      </c>
      <c r="M89" s="30">
        <v>2250000</v>
      </c>
      <c r="N89" s="28" t="s">
        <v>203</v>
      </c>
      <c r="O89" s="34" t="s">
        <v>153</v>
      </c>
      <c r="P89" s="28" t="s">
        <v>100</v>
      </c>
      <c r="Q89" s="29" t="s">
        <v>110</v>
      </c>
      <c r="R89" s="30">
        <v>18000000</v>
      </c>
      <c r="S89" s="120" t="s">
        <v>204</v>
      </c>
    </row>
    <row r="90" spans="8:19" ht="21.95" customHeight="1" x14ac:dyDescent="0.2">
      <c r="H90" s="25"/>
      <c r="I90" s="28"/>
      <c r="J90" s="28" t="s">
        <v>205</v>
      </c>
      <c r="K90" s="34"/>
      <c r="L90" s="35"/>
      <c r="M90" s="34"/>
      <c r="N90" s="28"/>
      <c r="O90" s="28" t="s">
        <v>205</v>
      </c>
      <c r="P90" s="34"/>
      <c r="Q90" s="35"/>
      <c r="R90" s="34"/>
      <c r="S90" s="120"/>
    </row>
    <row r="91" spans="8:19" ht="21.95" customHeight="1" x14ac:dyDescent="0.2">
      <c r="H91" s="25"/>
      <c r="I91" s="28"/>
      <c r="J91" s="28" t="s">
        <v>206</v>
      </c>
      <c r="K91" s="34"/>
      <c r="L91" s="35"/>
      <c r="M91" s="34"/>
      <c r="N91" s="28"/>
      <c r="O91" s="28" t="s">
        <v>206</v>
      </c>
      <c r="P91" s="34"/>
      <c r="Q91" s="35"/>
      <c r="R91" s="34"/>
      <c r="S91" s="120"/>
    </row>
    <row r="92" spans="8:19" ht="33.75" customHeight="1" x14ac:dyDescent="0.2">
      <c r="H92" s="25">
        <v>43</v>
      </c>
      <c r="I92" s="41" t="s">
        <v>207</v>
      </c>
      <c r="J92" s="34" t="s">
        <v>153</v>
      </c>
      <c r="K92" s="119" t="s">
        <v>100</v>
      </c>
      <c r="L92" s="29" t="s">
        <v>110</v>
      </c>
      <c r="M92" s="30">
        <v>2250000</v>
      </c>
      <c r="N92" s="120" t="s">
        <v>207</v>
      </c>
      <c r="O92" s="34" t="s">
        <v>153</v>
      </c>
      <c r="P92" s="119" t="s">
        <v>100</v>
      </c>
      <c r="Q92" s="29" t="s">
        <v>110</v>
      </c>
      <c r="R92" s="30">
        <v>18000000</v>
      </c>
      <c r="S92" s="120" t="s">
        <v>208</v>
      </c>
    </row>
    <row r="93" spans="8:19" ht="21.95" customHeight="1" x14ac:dyDescent="0.2">
      <c r="H93" s="25"/>
      <c r="I93" s="42"/>
      <c r="J93" s="28" t="s">
        <v>205</v>
      </c>
      <c r="K93" s="119"/>
      <c r="L93" s="35"/>
      <c r="M93" s="34"/>
      <c r="N93" s="120"/>
      <c r="O93" s="28" t="s">
        <v>205</v>
      </c>
      <c r="P93" s="119"/>
      <c r="Q93" s="35"/>
      <c r="R93" s="34"/>
      <c r="S93" s="120"/>
    </row>
    <row r="94" spans="8:19" ht="21.95" customHeight="1" x14ac:dyDescent="0.2">
      <c r="H94" s="25"/>
      <c r="I94" s="28"/>
      <c r="J94" s="28" t="s">
        <v>209</v>
      </c>
      <c r="K94" s="119"/>
      <c r="L94" s="35"/>
      <c r="M94" s="34"/>
      <c r="N94" s="28"/>
      <c r="O94" s="28" t="s">
        <v>209</v>
      </c>
      <c r="P94" s="119"/>
      <c r="Q94" s="35"/>
      <c r="R94" s="34"/>
      <c r="S94" s="120"/>
    </row>
    <row r="95" spans="8:19" ht="21.95" customHeight="1" x14ac:dyDescent="0.2">
      <c r="H95" s="25"/>
      <c r="I95" s="28"/>
      <c r="J95" s="28"/>
      <c r="K95" s="34"/>
      <c r="L95" s="35"/>
      <c r="M95" s="34"/>
      <c r="N95" s="28"/>
      <c r="O95" s="28"/>
      <c r="P95" s="34"/>
      <c r="Q95" s="35"/>
      <c r="R95" s="34"/>
      <c r="S95" s="28"/>
    </row>
    <row r="96" spans="8:19" ht="21.95" customHeight="1" x14ac:dyDescent="0.2">
      <c r="H96" s="25" t="s">
        <v>210</v>
      </c>
      <c r="I96" s="26" t="s">
        <v>211</v>
      </c>
      <c r="J96" s="33" t="s">
        <v>212</v>
      </c>
      <c r="K96" s="28"/>
      <c r="L96" s="29"/>
      <c r="M96" s="31"/>
      <c r="N96" s="26" t="s">
        <v>211</v>
      </c>
      <c r="O96" s="33" t="s">
        <v>212</v>
      </c>
      <c r="P96" s="28"/>
      <c r="Q96" s="29"/>
      <c r="R96" s="31"/>
      <c r="S96" s="28"/>
    </row>
    <row r="97" spans="8:19" ht="21.95" customHeight="1" x14ac:dyDescent="0.2">
      <c r="H97" s="25">
        <v>44</v>
      </c>
      <c r="I97" s="41" t="s">
        <v>213</v>
      </c>
      <c r="J97" s="34" t="s">
        <v>153</v>
      </c>
      <c r="K97" s="119" t="s">
        <v>100</v>
      </c>
      <c r="L97" s="29" t="s">
        <v>110</v>
      </c>
      <c r="M97" s="30">
        <v>2250000</v>
      </c>
      <c r="N97" s="120" t="s">
        <v>213</v>
      </c>
      <c r="O97" s="34" t="s">
        <v>153</v>
      </c>
      <c r="P97" s="119" t="s">
        <v>100</v>
      </c>
      <c r="Q97" s="29" t="s">
        <v>110</v>
      </c>
      <c r="R97" s="30">
        <v>18000000</v>
      </c>
      <c r="S97" s="120" t="s">
        <v>214</v>
      </c>
    </row>
    <row r="98" spans="8:19" ht="21.95" customHeight="1" x14ac:dyDescent="0.2">
      <c r="H98" s="25"/>
      <c r="I98" s="42"/>
      <c r="J98" s="28" t="s">
        <v>205</v>
      </c>
      <c r="K98" s="119"/>
      <c r="L98" s="35"/>
      <c r="M98" s="34"/>
      <c r="N98" s="120"/>
      <c r="O98" s="28" t="s">
        <v>205</v>
      </c>
      <c r="P98" s="119"/>
      <c r="Q98" s="35"/>
      <c r="R98" s="34"/>
      <c r="S98" s="120"/>
    </row>
    <row r="99" spans="8:19" ht="21.95" customHeight="1" x14ac:dyDescent="0.2">
      <c r="H99" s="25"/>
      <c r="I99" s="28"/>
      <c r="J99" s="28" t="s">
        <v>215</v>
      </c>
      <c r="K99" s="119"/>
      <c r="L99" s="35"/>
      <c r="M99" s="34"/>
      <c r="N99" s="28"/>
      <c r="O99" s="28" t="s">
        <v>215</v>
      </c>
      <c r="P99" s="119"/>
      <c r="Q99" s="35"/>
      <c r="R99" s="34"/>
      <c r="S99" s="120"/>
    </row>
    <row r="100" spans="8:19" ht="21.95" customHeight="1" x14ac:dyDescent="0.2">
      <c r="H100" s="25"/>
      <c r="I100" s="28"/>
      <c r="J100" s="28"/>
      <c r="K100" s="34"/>
      <c r="L100" s="35"/>
      <c r="M100" s="34"/>
      <c r="N100" s="28"/>
      <c r="O100" s="28"/>
      <c r="P100" s="34"/>
      <c r="Q100" s="35"/>
      <c r="R100" s="34"/>
      <c r="S100" s="28"/>
    </row>
    <row r="101" spans="8:19" ht="21.95" customHeight="1" x14ac:dyDescent="0.2">
      <c r="H101" s="25" t="s">
        <v>216</v>
      </c>
      <c r="I101" s="26" t="s">
        <v>217</v>
      </c>
      <c r="J101" s="33" t="s">
        <v>218</v>
      </c>
      <c r="K101" s="28"/>
      <c r="L101" s="29"/>
      <c r="M101" s="31"/>
      <c r="N101" s="26" t="s">
        <v>217</v>
      </c>
      <c r="O101" s="33" t="s">
        <v>218</v>
      </c>
      <c r="P101" s="28"/>
      <c r="Q101" s="29"/>
      <c r="R101" s="31"/>
      <c r="S101" s="28"/>
    </row>
    <row r="102" spans="8:19" ht="21.95" customHeight="1" x14ac:dyDescent="0.2">
      <c r="H102" s="25">
        <v>45</v>
      </c>
      <c r="I102" s="28" t="s">
        <v>70</v>
      </c>
      <c r="J102" s="34" t="s">
        <v>153</v>
      </c>
      <c r="K102" s="119" t="s">
        <v>100</v>
      </c>
      <c r="L102" s="29" t="s">
        <v>110</v>
      </c>
      <c r="M102" s="36">
        <v>25000000</v>
      </c>
      <c r="N102" s="28" t="s">
        <v>70</v>
      </c>
      <c r="O102" s="34" t="s">
        <v>153</v>
      </c>
      <c r="P102" s="119" t="s">
        <v>100</v>
      </c>
      <c r="Q102" s="29" t="s">
        <v>110</v>
      </c>
      <c r="R102" s="36">
        <v>30000000</v>
      </c>
      <c r="S102" s="120"/>
    </row>
    <row r="103" spans="8:19" ht="21.95" customHeight="1" x14ac:dyDescent="0.2">
      <c r="H103" s="25"/>
      <c r="I103" s="28"/>
      <c r="J103" s="28" t="s">
        <v>219</v>
      </c>
      <c r="K103" s="119"/>
      <c r="L103" s="35"/>
      <c r="M103" s="34"/>
      <c r="N103" s="28"/>
      <c r="O103" s="28" t="s">
        <v>219</v>
      </c>
      <c r="P103" s="119"/>
      <c r="Q103" s="35"/>
      <c r="R103" s="34"/>
      <c r="S103" s="120"/>
    </row>
    <row r="104" spans="8:19" ht="21.95" customHeight="1" x14ac:dyDescent="0.2">
      <c r="H104" s="25"/>
      <c r="I104" s="28"/>
      <c r="J104" s="28" t="s">
        <v>220</v>
      </c>
      <c r="K104" s="119"/>
      <c r="L104" s="35"/>
      <c r="M104" s="34"/>
      <c r="N104" s="28"/>
      <c r="O104" s="28" t="s">
        <v>220</v>
      </c>
      <c r="P104" s="119"/>
      <c r="Q104" s="35"/>
      <c r="R104" s="34"/>
      <c r="S104" s="120"/>
    </row>
    <row r="105" spans="8:19" ht="21.95" customHeight="1" x14ac:dyDescent="0.2">
      <c r="H105" s="25"/>
      <c r="I105" s="37"/>
      <c r="J105" s="37"/>
      <c r="K105" s="34"/>
      <c r="L105" s="35"/>
      <c r="M105" s="34"/>
      <c r="N105" s="37"/>
      <c r="O105" s="28"/>
      <c r="P105" s="28"/>
      <c r="Q105" s="38"/>
      <c r="R105" s="34"/>
      <c r="S105" s="28"/>
    </row>
    <row r="106" spans="8:19" ht="21.95" customHeight="1" x14ac:dyDescent="0.2">
      <c r="H106" s="39"/>
      <c r="I106" s="121" t="s">
        <v>221</v>
      </c>
      <c r="J106" s="121"/>
      <c r="K106" s="121"/>
      <c r="L106" s="122">
        <v>793587800</v>
      </c>
      <c r="M106" s="122"/>
      <c r="N106" s="123" t="s">
        <v>221</v>
      </c>
      <c r="O106" s="123"/>
      <c r="P106" s="123"/>
      <c r="Q106" s="124">
        <v>1777000000</v>
      </c>
      <c r="R106" s="124"/>
      <c r="S106" s="40"/>
    </row>
    <row r="107" spans="8:19" ht="21.95" customHeight="1" x14ac:dyDescent="0.2"/>
    <row r="108" spans="8:19" ht="21.95" customHeight="1" x14ac:dyDescent="0.2"/>
    <row r="109" spans="8:19" ht="21.95" customHeight="1" x14ac:dyDescent="0.2"/>
    <row r="110" spans="8:19" ht="21.95" customHeight="1" x14ac:dyDescent="0.2"/>
    <row r="111" spans="8:19" ht="21.95" customHeight="1" x14ac:dyDescent="0.2"/>
    <row r="112" spans="8:19" ht="21.95" customHeight="1" x14ac:dyDescent="0.2"/>
    <row r="113" ht="21.95" customHeight="1" x14ac:dyDescent="0.2"/>
    <row r="114" ht="21.95" customHeight="1" x14ac:dyDescent="0.2"/>
    <row r="115" ht="67.5" customHeight="1" x14ac:dyDescent="0.2"/>
    <row r="116" ht="21.95" customHeight="1" x14ac:dyDescent="0.2"/>
    <row r="117" ht="21.95" customHeight="1" x14ac:dyDescent="0.2"/>
    <row r="118" ht="21.95" customHeight="1" x14ac:dyDescent="0.2"/>
    <row r="119" ht="21.95" customHeight="1" x14ac:dyDescent="0.2"/>
    <row r="120" ht="36.75" customHeight="1" x14ac:dyDescent="0.2"/>
    <row r="121" ht="21.95" customHeight="1" x14ac:dyDescent="0.2"/>
    <row r="122" ht="21.95" customHeight="1" x14ac:dyDescent="0.2"/>
    <row r="123" ht="21.95" customHeight="1" x14ac:dyDescent="0.2"/>
    <row r="124" ht="21.95" customHeight="1" x14ac:dyDescent="0.2"/>
    <row r="125" ht="44.25" customHeight="1" x14ac:dyDescent="0.2"/>
    <row r="126" ht="21.95" customHeight="1" x14ac:dyDescent="0.2"/>
    <row r="127" ht="21.95" customHeight="1" x14ac:dyDescent="0.2"/>
    <row r="128" ht="21.95" customHeight="1" x14ac:dyDescent="0.2"/>
    <row r="129" ht="21.95" customHeight="1" x14ac:dyDescent="0.2"/>
    <row r="130" ht="43.5" customHeight="1" x14ac:dyDescent="0.2"/>
    <row r="131" ht="21.95" customHeight="1" x14ac:dyDescent="0.2"/>
    <row r="132" ht="21.95" customHeight="1" x14ac:dyDescent="0.2"/>
    <row r="133" ht="21.95" customHeight="1" x14ac:dyDescent="0.2"/>
    <row r="134" ht="21.95" customHeight="1" x14ac:dyDescent="0.2"/>
    <row r="135" ht="21.95" customHeight="1" x14ac:dyDescent="0.2"/>
    <row r="136" ht="21.95" customHeight="1" x14ac:dyDescent="0.2"/>
    <row r="137" ht="21.95" customHeight="1" x14ac:dyDescent="0.2"/>
    <row r="138" ht="38.25" customHeight="1" x14ac:dyDescent="0.2"/>
    <row r="139" ht="21.95" customHeight="1" x14ac:dyDescent="0.2"/>
    <row r="140" ht="21.95" customHeight="1" x14ac:dyDescent="0.2"/>
    <row r="141" ht="21.95" customHeight="1" x14ac:dyDescent="0.2"/>
    <row r="142" ht="21.95" customHeight="1" x14ac:dyDescent="0.2"/>
    <row r="143" ht="39.75" customHeight="1" x14ac:dyDescent="0.2"/>
    <row r="144" ht="21.95" customHeight="1" x14ac:dyDescent="0.2"/>
    <row r="145" ht="21.95" customHeight="1" x14ac:dyDescent="0.2"/>
    <row r="146" ht="21.95" customHeight="1" x14ac:dyDescent="0.2"/>
    <row r="147" ht="21.95" customHeight="1" x14ac:dyDescent="0.2"/>
    <row r="148" ht="21.95" customHeight="1" x14ac:dyDescent="0.2"/>
    <row r="149" ht="21.95" customHeight="1" x14ac:dyDescent="0.2"/>
    <row r="150" ht="21.95" customHeight="1" x14ac:dyDescent="0.2"/>
    <row r="151" ht="21.95" customHeight="1" x14ac:dyDescent="0.2"/>
    <row r="152" ht="21.95" customHeight="1" x14ac:dyDescent="0.2"/>
    <row r="153" ht="21.95" customHeight="1" x14ac:dyDescent="0.2"/>
    <row r="154" ht="26.25" customHeight="1" x14ac:dyDescent="0.2"/>
    <row r="155" ht="21.95" customHeight="1" x14ac:dyDescent="0.2"/>
    <row r="156" ht="21.95" customHeight="1" x14ac:dyDescent="0.2"/>
    <row r="157" ht="21.95" customHeight="1" x14ac:dyDescent="0.2"/>
    <row r="158" ht="21.95" customHeight="1" x14ac:dyDescent="0.2"/>
    <row r="159" ht="48" customHeight="1" x14ac:dyDescent="0.2"/>
    <row r="160" ht="21.95" customHeight="1" x14ac:dyDescent="0.2"/>
    <row r="161" ht="21.95" customHeight="1" x14ac:dyDescent="0.2"/>
    <row r="162" ht="21.95" customHeight="1" x14ac:dyDescent="0.2"/>
    <row r="163" ht="21.95" customHeight="1" x14ac:dyDescent="0.2"/>
    <row r="164" ht="21.95" customHeight="1" x14ac:dyDescent="0.2"/>
    <row r="165" ht="21.95" customHeight="1" x14ac:dyDescent="0.2"/>
    <row r="166" ht="21.95" customHeight="1" x14ac:dyDescent="0.2"/>
    <row r="167" ht="21.95" customHeight="1" x14ac:dyDescent="0.2"/>
    <row r="168" ht="21.95" customHeight="1" x14ac:dyDescent="0.2"/>
    <row r="169" ht="21.95" customHeight="1" x14ac:dyDescent="0.2"/>
    <row r="170" ht="33.75" customHeight="1" x14ac:dyDescent="0.2"/>
    <row r="171" ht="21.95" customHeight="1" x14ac:dyDescent="0.2"/>
    <row r="172" ht="21.95" customHeight="1" x14ac:dyDescent="0.2"/>
    <row r="173" ht="21.95" customHeight="1" x14ac:dyDescent="0.2"/>
    <row r="174" ht="21.95" customHeight="1" x14ac:dyDescent="0.2"/>
    <row r="175" ht="36.75" customHeight="1" x14ac:dyDescent="0.2"/>
    <row r="176" ht="21.95" customHeight="1" x14ac:dyDescent="0.2"/>
    <row r="177" ht="21.95" customHeight="1" x14ac:dyDescent="0.2"/>
    <row r="178" ht="21.95" customHeight="1" x14ac:dyDescent="0.2"/>
    <row r="179" ht="21.95" customHeight="1" x14ac:dyDescent="0.2"/>
    <row r="180" ht="21.95" customHeight="1" x14ac:dyDescent="0.2"/>
  </sheetData>
  <mergeCells count="97">
    <mergeCell ref="H2:S2"/>
    <mergeCell ref="H3:S3"/>
    <mergeCell ref="H4:S4"/>
    <mergeCell ref="H6:H7"/>
    <mergeCell ref="I6:M6"/>
    <mergeCell ref="N6:R6"/>
    <mergeCell ref="S6:S7"/>
    <mergeCell ref="K10:K12"/>
    <mergeCell ref="N10:N11"/>
    <mergeCell ref="P10:P12"/>
    <mergeCell ref="S10:S12"/>
    <mergeCell ref="K13:K15"/>
    <mergeCell ref="N13:N14"/>
    <mergeCell ref="P13:P15"/>
    <mergeCell ref="S13:S15"/>
    <mergeCell ref="K24:K26"/>
    <mergeCell ref="N24:N25"/>
    <mergeCell ref="P24:P26"/>
    <mergeCell ref="S24:S26"/>
    <mergeCell ref="K16:K18"/>
    <mergeCell ref="N16:N17"/>
    <mergeCell ref="P16:P18"/>
    <mergeCell ref="S16:S18"/>
    <mergeCell ref="K19:K21"/>
    <mergeCell ref="N19:N20"/>
    <mergeCell ref="P19:P21"/>
    <mergeCell ref="S19:S21"/>
    <mergeCell ref="K28:K30"/>
    <mergeCell ref="N28:N29"/>
    <mergeCell ref="P28:P30"/>
    <mergeCell ref="S28:S31"/>
    <mergeCell ref="K33:K35"/>
    <mergeCell ref="P33:P35"/>
    <mergeCell ref="S33:S35"/>
    <mergeCell ref="K43:K45"/>
    <mergeCell ref="P43:P45"/>
    <mergeCell ref="S43:S45"/>
    <mergeCell ref="K36:K38"/>
    <mergeCell ref="P36:P38"/>
    <mergeCell ref="S36:S38"/>
    <mergeCell ref="K39:K41"/>
    <mergeCell ref="P39:P41"/>
    <mergeCell ref="S39:S41"/>
    <mergeCell ref="K46:K48"/>
    <mergeCell ref="P46:P48"/>
    <mergeCell ref="S46:S48"/>
    <mergeCell ref="K49:K51"/>
    <mergeCell ref="P49:P51"/>
    <mergeCell ref="S49:S51"/>
    <mergeCell ref="K57:K59"/>
    <mergeCell ref="N57:N58"/>
    <mergeCell ref="P57:P59"/>
    <mergeCell ref="S57:S59"/>
    <mergeCell ref="K54:K56"/>
    <mergeCell ref="P54:P56"/>
    <mergeCell ref="S54:S56"/>
    <mergeCell ref="K65:K67"/>
    <mergeCell ref="P65:P67"/>
    <mergeCell ref="S65:S67"/>
    <mergeCell ref="K60:K62"/>
    <mergeCell ref="P60:P62"/>
    <mergeCell ref="S60:S62"/>
    <mergeCell ref="N81:N82"/>
    <mergeCell ref="P81:P83"/>
    <mergeCell ref="S81:S83"/>
    <mergeCell ref="K70:K72"/>
    <mergeCell ref="P70:P72"/>
    <mergeCell ref="S70:S72"/>
    <mergeCell ref="K73:K75"/>
    <mergeCell ref="P73:P75"/>
    <mergeCell ref="S73:S75"/>
    <mergeCell ref="I106:K106"/>
    <mergeCell ref="L106:M106"/>
    <mergeCell ref="N106:P106"/>
    <mergeCell ref="Q106:R106"/>
    <mergeCell ref="K92:K94"/>
    <mergeCell ref="N92:N93"/>
    <mergeCell ref="P92:P94"/>
    <mergeCell ref="K97:K99"/>
    <mergeCell ref="N97:N98"/>
    <mergeCell ref="P97:P99"/>
    <mergeCell ref="A32:B32"/>
    <mergeCell ref="A17:C17"/>
    <mergeCell ref="K102:K104"/>
    <mergeCell ref="P102:P104"/>
    <mergeCell ref="S102:S104"/>
    <mergeCell ref="S92:S94"/>
    <mergeCell ref="S97:S99"/>
    <mergeCell ref="K86:K88"/>
    <mergeCell ref="N86:N87"/>
    <mergeCell ref="P86:P88"/>
    <mergeCell ref="S86:S88"/>
    <mergeCell ref="S89:S91"/>
    <mergeCell ref="K76:K78"/>
    <mergeCell ref="P76:P78"/>
    <mergeCell ref="S76:S78"/>
    <mergeCell ref="K81:K83"/>
  </mergeCells>
  <pageMargins left="0.7" right="0.7" top="0.75" bottom="0.75" header="0.3" footer="0.3"/>
  <pageSetup paperSize="5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</sheetPr>
  <dimension ref="A1:N90"/>
  <sheetViews>
    <sheetView topLeftCell="B82" zoomScale="120" zoomScaleNormal="120" workbookViewId="0">
      <selection activeCell="L70" sqref="L70"/>
    </sheetView>
  </sheetViews>
  <sheetFormatPr defaultRowHeight="15" x14ac:dyDescent="0.25"/>
  <cols>
    <col min="1" max="1" width="34.85546875" customWidth="1"/>
    <col min="2" max="2" width="4.5703125" customWidth="1"/>
    <col min="3" max="3" width="5.42578125" customWidth="1"/>
    <col min="4" max="4" width="3.7109375" customWidth="1"/>
    <col min="5" max="5" width="3.85546875" customWidth="1"/>
    <col min="6" max="6" width="3.5703125" customWidth="1"/>
    <col min="7" max="7" width="3.85546875" customWidth="1"/>
    <col min="8" max="8" width="3.5703125" customWidth="1"/>
    <col min="9" max="9" width="33" style="179" customWidth="1"/>
    <col min="10" max="10" width="23.85546875" style="179" customWidth="1"/>
    <col min="12" max="12" width="12.5703125" customWidth="1"/>
  </cols>
  <sheetData>
    <row r="1" spans="1:13" x14ac:dyDescent="0.25">
      <c r="B1" s="132" t="s">
        <v>84</v>
      </c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</row>
    <row r="2" spans="1:13" x14ac:dyDescent="0.25">
      <c r="B2" s="132" t="s">
        <v>85</v>
      </c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</row>
    <row r="3" spans="1:13" x14ac:dyDescent="0.25">
      <c r="B3" s="132" t="s">
        <v>86</v>
      </c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</row>
    <row r="5" spans="1:13" ht="24" customHeight="1" x14ac:dyDescent="0.25">
      <c r="A5" s="169" t="s">
        <v>222</v>
      </c>
      <c r="B5" s="169" t="s">
        <v>1</v>
      </c>
      <c r="C5" s="169"/>
      <c r="D5" s="169"/>
      <c r="E5" s="169"/>
      <c r="F5" s="169"/>
      <c r="G5" s="169" t="s">
        <v>223</v>
      </c>
      <c r="H5" s="169"/>
      <c r="I5" s="169"/>
      <c r="J5" s="169" t="s">
        <v>224</v>
      </c>
      <c r="K5" s="170"/>
      <c r="L5" s="170"/>
      <c r="M5" s="169" t="s">
        <v>93</v>
      </c>
    </row>
    <row r="6" spans="1:13" x14ac:dyDescent="0.25">
      <c r="A6" s="169"/>
      <c r="B6" s="169"/>
      <c r="C6" s="169"/>
      <c r="D6" s="169"/>
      <c r="E6" s="169"/>
      <c r="F6" s="169"/>
      <c r="G6" s="169"/>
      <c r="H6" s="169"/>
      <c r="I6" s="169"/>
      <c r="J6" s="169"/>
      <c r="K6" s="169" t="s">
        <v>225</v>
      </c>
      <c r="L6" s="169"/>
      <c r="M6" s="169"/>
    </row>
    <row r="7" spans="1:13" x14ac:dyDescent="0.25">
      <c r="A7" s="169"/>
      <c r="B7" s="171" t="s">
        <v>226</v>
      </c>
      <c r="C7" s="171" t="s">
        <v>227</v>
      </c>
      <c r="D7" s="171" t="s">
        <v>228</v>
      </c>
      <c r="E7" s="171" t="s">
        <v>229</v>
      </c>
      <c r="F7" s="172" t="s">
        <v>230</v>
      </c>
      <c r="G7" s="169"/>
      <c r="H7" s="169"/>
      <c r="I7" s="169"/>
      <c r="J7" s="169"/>
      <c r="K7" s="169">
        <v>2022</v>
      </c>
      <c r="L7" s="169"/>
      <c r="M7" s="169"/>
    </row>
    <row r="8" spans="1:13" ht="22.5" x14ac:dyDescent="0.25">
      <c r="A8" s="169"/>
      <c r="B8" s="171"/>
      <c r="C8" s="171"/>
      <c r="D8" s="171"/>
      <c r="E8" s="171"/>
      <c r="F8" s="172"/>
      <c r="G8" s="169"/>
      <c r="H8" s="169"/>
      <c r="I8" s="169"/>
      <c r="J8" s="169"/>
      <c r="K8" s="173" t="s">
        <v>231</v>
      </c>
      <c r="L8" s="174" t="s">
        <v>232</v>
      </c>
      <c r="M8" s="169"/>
    </row>
    <row r="9" spans="1:13" x14ac:dyDescent="0.25">
      <c r="A9" s="175">
        <v>3</v>
      </c>
      <c r="B9" s="176">
        <v>5</v>
      </c>
      <c r="C9" s="176"/>
      <c r="D9" s="176"/>
      <c r="E9" s="176"/>
      <c r="F9" s="176"/>
      <c r="G9" s="177">
        <v>6</v>
      </c>
      <c r="H9" s="177"/>
      <c r="I9" s="177"/>
      <c r="J9" s="175">
        <v>7</v>
      </c>
      <c r="K9" s="175">
        <v>11</v>
      </c>
      <c r="L9" s="178">
        <v>12</v>
      </c>
      <c r="M9" s="175">
        <v>22</v>
      </c>
    </row>
    <row r="10" spans="1:13" ht="27" customHeight="1" x14ac:dyDescent="0.25">
      <c r="A10" s="163" t="s">
        <v>233</v>
      </c>
      <c r="B10" s="164" t="s">
        <v>234</v>
      </c>
      <c r="C10" s="164" t="s">
        <v>235</v>
      </c>
      <c r="D10" s="164">
        <v>1</v>
      </c>
      <c r="E10" s="164"/>
      <c r="F10" s="164"/>
      <c r="G10" s="165" t="s">
        <v>236</v>
      </c>
      <c r="H10" s="165"/>
      <c r="I10" s="165"/>
      <c r="J10" s="164"/>
      <c r="K10" s="166"/>
      <c r="L10" s="167"/>
      <c r="M10" s="168"/>
    </row>
    <row r="11" spans="1:13" ht="27" customHeight="1" x14ac:dyDescent="0.25">
      <c r="A11" s="139"/>
      <c r="B11" s="140" t="s">
        <v>234</v>
      </c>
      <c r="C11" s="140" t="s">
        <v>235</v>
      </c>
      <c r="D11" s="140">
        <v>1</v>
      </c>
      <c r="E11" s="140">
        <v>2.0099999999999998</v>
      </c>
      <c r="F11" s="140"/>
      <c r="G11" s="145"/>
      <c r="H11" s="141" t="s">
        <v>237</v>
      </c>
      <c r="I11" s="141"/>
      <c r="J11" s="147" t="s">
        <v>238</v>
      </c>
      <c r="K11" s="142"/>
      <c r="L11" s="143"/>
      <c r="M11" s="144"/>
    </row>
    <row r="12" spans="1:13" ht="18" x14ac:dyDescent="0.25">
      <c r="A12" s="139"/>
      <c r="B12" s="140" t="s">
        <v>234</v>
      </c>
      <c r="C12" s="140" t="s">
        <v>235</v>
      </c>
      <c r="D12" s="140">
        <v>1</v>
      </c>
      <c r="E12" s="140">
        <v>2.0099999999999998</v>
      </c>
      <c r="F12" s="140">
        <v>1</v>
      </c>
      <c r="G12" s="145"/>
      <c r="H12" s="142"/>
      <c r="I12" s="147" t="s">
        <v>239</v>
      </c>
      <c r="J12" s="147" t="s">
        <v>240</v>
      </c>
      <c r="K12" s="142"/>
      <c r="L12" s="145"/>
      <c r="M12" s="146" t="s">
        <v>241</v>
      </c>
    </row>
    <row r="13" spans="1:13" x14ac:dyDescent="0.25">
      <c r="A13" s="139"/>
      <c r="B13" s="140" t="s">
        <v>234</v>
      </c>
      <c r="C13" s="140" t="s">
        <v>235</v>
      </c>
      <c r="D13" s="140">
        <v>1</v>
      </c>
      <c r="E13" s="140">
        <v>2.0099999999999998</v>
      </c>
      <c r="F13" s="140">
        <v>2</v>
      </c>
      <c r="G13" s="145"/>
      <c r="H13" s="142"/>
      <c r="I13" s="147" t="s">
        <v>242</v>
      </c>
      <c r="J13" s="147" t="s">
        <v>243</v>
      </c>
      <c r="K13" s="142" t="s">
        <v>244</v>
      </c>
      <c r="L13" s="182">
        <f>450000+2375000+1875000</f>
        <v>4700000</v>
      </c>
      <c r="M13" s="146" t="s">
        <v>241</v>
      </c>
    </row>
    <row r="14" spans="1:13" ht="18" x14ac:dyDescent="0.25">
      <c r="A14" s="139"/>
      <c r="B14" s="140" t="s">
        <v>234</v>
      </c>
      <c r="C14" s="140" t="s">
        <v>235</v>
      </c>
      <c r="D14" s="140">
        <v>1</v>
      </c>
      <c r="E14" s="140">
        <v>2.0099999999999998</v>
      </c>
      <c r="F14" s="140">
        <v>3</v>
      </c>
      <c r="G14" s="145"/>
      <c r="H14" s="142"/>
      <c r="I14" s="147" t="s">
        <v>245</v>
      </c>
      <c r="J14" s="147" t="s">
        <v>246</v>
      </c>
      <c r="K14" s="142" t="s">
        <v>244</v>
      </c>
      <c r="L14" s="182">
        <f>450000+2375000+1875000</f>
        <v>4700000</v>
      </c>
      <c r="M14" s="146" t="s">
        <v>241</v>
      </c>
    </row>
    <row r="15" spans="1:13" x14ac:dyDescent="0.25">
      <c r="A15" s="139"/>
      <c r="B15" s="140" t="s">
        <v>234</v>
      </c>
      <c r="C15" s="140" t="s">
        <v>235</v>
      </c>
      <c r="D15" s="140">
        <v>1</v>
      </c>
      <c r="E15" s="140">
        <v>2.0099999999999998</v>
      </c>
      <c r="F15" s="140">
        <v>4</v>
      </c>
      <c r="G15" s="145"/>
      <c r="H15" s="142"/>
      <c r="I15" s="147" t="s">
        <v>247</v>
      </c>
      <c r="J15" s="147" t="s">
        <v>248</v>
      </c>
      <c r="K15" s="142" t="s">
        <v>244</v>
      </c>
      <c r="L15" s="182">
        <f t="shared" ref="L15:L16" si="0">450000+2375000+1875000</f>
        <v>4700000</v>
      </c>
      <c r="M15" s="146" t="s">
        <v>241</v>
      </c>
    </row>
    <row r="16" spans="1:13" ht="18" x14ac:dyDescent="0.25">
      <c r="A16" s="139"/>
      <c r="B16" s="140" t="s">
        <v>234</v>
      </c>
      <c r="C16" s="140" t="s">
        <v>235</v>
      </c>
      <c r="D16" s="140">
        <v>1</v>
      </c>
      <c r="E16" s="140">
        <v>2.0099999999999998</v>
      </c>
      <c r="F16" s="140">
        <v>5</v>
      </c>
      <c r="G16" s="145"/>
      <c r="H16" s="142"/>
      <c r="I16" s="147" t="s">
        <v>249</v>
      </c>
      <c r="J16" s="147" t="s">
        <v>250</v>
      </c>
      <c r="K16" s="142" t="s">
        <v>244</v>
      </c>
      <c r="L16" s="182">
        <f t="shared" si="0"/>
        <v>4700000</v>
      </c>
      <c r="M16" s="146" t="s">
        <v>241</v>
      </c>
    </row>
    <row r="17" spans="1:14" ht="18" x14ac:dyDescent="0.25">
      <c r="A17" s="139"/>
      <c r="B17" s="140" t="s">
        <v>234</v>
      </c>
      <c r="C17" s="140" t="s">
        <v>235</v>
      </c>
      <c r="D17" s="140">
        <v>1</v>
      </c>
      <c r="E17" s="140">
        <v>2.0099999999999998</v>
      </c>
      <c r="F17" s="140">
        <v>6</v>
      </c>
      <c r="G17" s="145"/>
      <c r="H17" s="142"/>
      <c r="I17" s="147" t="s">
        <v>251</v>
      </c>
      <c r="J17" s="147" t="s">
        <v>252</v>
      </c>
      <c r="K17" s="142" t="s">
        <v>253</v>
      </c>
      <c r="L17" s="182">
        <f>450000+(3*2375000)</f>
        <v>7575000</v>
      </c>
      <c r="M17" s="146" t="s">
        <v>241</v>
      </c>
    </row>
    <row r="18" spans="1:14" x14ac:dyDescent="0.25">
      <c r="A18" s="139"/>
      <c r="B18" s="140" t="s">
        <v>234</v>
      </c>
      <c r="C18" s="140" t="s">
        <v>235</v>
      </c>
      <c r="D18" s="140">
        <v>1</v>
      </c>
      <c r="E18" s="140">
        <v>2.02</v>
      </c>
      <c r="F18" s="140"/>
      <c r="G18" s="145"/>
      <c r="H18" s="148" t="s">
        <v>254</v>
      </c>
      <c r="I18" s="148"/>
      <c r="J18" s="140"/>
      <c r="K18" s="142"/>
      <c r="L18" s="182"/>
      <c r="M18" s="144"/>
    </row>
    <row r="19" spans="1:14" x14ac:dyDescent="0.25">
      <c r="A19" s="139"/>
      <c r="B19" s="140" t="s">
        <v>234</v>
      </c>
      <c r="C19" s="140" t="s">
        <v>235</v>
      </c>
      <c r="D19" s="140">
        <v>1</v>
      </c>
      <c r="E19" s="140">
        <v>2.02</v>
      </c>
      <c r="F19" s="140">
        <v>1</v>
      </c>
      <c r="G19" s="145"/>
      <c r="H19" s="142"/>
      <c r="I19" s="147" t="s">
        <v>255</v>
      </c>
      <c r="J19" s="147" t="s">
        <v>256</v>
      </c>
      <c r="K19" s="149">
        <v>1</v>
      </c>
      <c r="L19" s="187">
        <f>606138764+344028000</f>
        <v>950166764</v>
      </c>
      <c r="M19" s="146" t="s">
        <v>257</v>
      </c>
    </row>
    <row r="20" spans="1:14" ht="18" x14ac:dyDescent="0.25">
      <c r="A20" s="139"/>
      <c r="B20" s="140" t="s">
        <v>234</v>
      </c>
      <c r="C20" s="140" t="s">
        <v>235</v>
      </c>
      <c r="D20" s="140">
        <v>1</v>
      </c>
      <c r="E20" s="140">
        <v>2.02</v>
      </c>
      <c r="F20" s="140">
        <v>5</v>
      </c>
      <c r="G20" s="145"/>
      <c r="H20" s="142"/>
      <c r="I20" s="147" t="s">
        <v>258</v>
      </c>
      <c r="J20" s="147" t="s">
        <v>259</v>
      </c>
      <c r="K20" s="142" t="s">
        <v>244</v>
      </c>
      <c r="L20" s="182">
        <f>450000+((2*2375000)+(2*2000000)+(2*1875000))</f>
        <v>12950000</v>
      </c>
      <c r="M20" s="146" t="s">
        <v>241</v>
      </c>
    </row>
    <row r="21" spans="1:14" ht="18" x14ac:dyDescent="0.25">
      <c r="A21" s="139"/>
      <c r="B21" s="140" t="s">
        <v>234</v>
      </c>
      <c r="C21" s="140" t="s">
        <v>235</v>
      </c>
      <c r="D21" s="140">
        <v>1</v>
      </c>
      <c r="E21" s="140">
        <v>2.02</v>
      </c>
      <c r="F21" s="140">
        <v>6</v>
      </c>
      <c r="G21" s="145"/>
      <c r="H21" s="142"/>
      <c r="I21" s="147" t="s">
        <v>260</v>
      </c>
      <c r="J21" s="140"/>
      <c r="K21" s="142"/>
      <c r="L21" s="182"/>
      <c r="M21" s="144"/>
    </row>
    <row r="22" spans="1:14" ht="18" x14ac:dyDescent="0.25">
      <c r="A22" s="139"/>
      <c r="B22" s="140" t="s">
        <v>234</v>
      </c>
      <c r="C22" s="140" t="s">
        <v>235</v>
      </c>
      <c r="D22" s="140">
        <v>1</v>
      </c>
      <c r="E22" s="140">
        <v>2.02</v>
      </c>
      <c r="F22" s="140">
        <v>7</v>
      </c>
      <c r="G22" s="145"/>
      <c r="H22" s="142"/>
      <c r="I22" s="147" t="s">
        <v>261</v>
      </c>
      <c r="J22" s="147" t="s">
        <v>262</v>
      </c>
      <c r="K22" s="142" t="s">
        <v>263</v>
      </c>
      <c r="L22" s="187">
        <f>450000+(6*2375000)+(12*2000000)</f>
        <v>38700000</v>
      </c>
      <c r="M22" s="146" t="s">
        <v>241</v>
      </c>
      <c r="N22" s="134"/>
    </row>
    <row r="23" spans="1:14" x14ac:dyDescent="0.25">
      <c r="A23" s="139"/>
      <c r="B23" s="140" t="s">
        <v>234</v>
      </c>
      <c r="C23" s="140" t="s">
        <v>235</v>
      </c>
      <c r="D23" s="140">
        <v>1</v>
      </c>
      <c r="E23" s="140">
        <v>2.0299999999999998</v>
      </c>
      <c r="F23" s="140"/>
      <c r="G23" s="145"/>
      <c r="H23" s="148" t="s">
        <v>264</v>
      </c>
      <c r="I23" s="148"/>
      <c r="J23" s="140"/>
      <c r="K23" s="142"/>
      <c r="L23" s="182"/>
      <c r="M23" s="144"/>
    </row>
    <row r="24" spans="1:14" ht="18" x14ac:dyDescent="0.25">
      <c r="A24" s="139"/>
      <c r="B24" s="142" t="s">
        <v>234</v>
      </c>
      <c r="C24" s="142" t="s">
        <v>235</v>
      </c>
      <c r="D24" s="140">
        <v>1</v>
      </c>
      <c r="E24" s="142">
        <v>2.0299999999999998</v>
      </c>
      <c r="F24" s="140">
        <v>5</v>
      </c>
      <c r="G24" s="145"/>
      <c r="H24" s="142"/>
      <c r="I24" s="147" t="s">
        <v>265</v>
      </c>
      <c r="J24" s="147" t="s">
        <v>266</v>
      </c>
      <c r="K24" s="142" t="s">
        <v>244</v>
      </c>
      <c r="L24" s="182">
        <f>450000+(4*2000000)</f>
        <v>8450000</v>
      </c>
      <c r="M24" s="146" t="s">
        <v>241</v>
      </c>
    </row>
    <row r="25" spans="1:14" x14ac:dyDescent="0.25">
      <c r="A25" s="139"/>
      <c r="B25" s="142" t="s">
        <v>234</v>
      </c>
      <c r="C25" s="142" t="s">
        <v>235</v>
      </c>
      <c r="D25" s="140">
        <v>1</v>
      </c>
      <c r="E25" s="142">
        <v>2.0499999999999998</v>
      </c>
      <c r="F25" s="142"/>
      <c r="G25" s="145"/>
      <c r="H25" s="148" t="s">
        <v>267</v>
      </c>
      <c r="I25" s="148"/>
      <c r="J25" s="140"/>
      <c r="K25" s="142"/>
      <c r="L25" s="182"/>
      <c r="M25" s="144"/>
    </row>
    <row r="26" spans="1:14" ht="18" x14ac:dyDescent="0.25">
      <c r="A26" s="139"/>
      <c r="B26" s="142" t="s">
        <v>234</v>
      </c>
      <c r="C26" s="142" t="s">
        <v>235</v>
      </c>
      <c r="D26" s="140">
        <v>1</v>
      </c>
      <c r="E26" s="142">
        <v>2.0499999999999998</v>
      </c>
      <c r="F26" s="142">
        <v>2</v>
      </c>
      <c r="G26" s="145"/>
      <c r="H26" s="142"/>
      <c r="I26" s="147" t="s">
        <v>268</v>
      </c>
      <c r="J26" s="147" t="s">
        <v>269</v>
      </c>
      <c r="K26" s="149">
        <v>1</v>
      </c>
      <c r="L26" s="182">
        <v>0</v>
      </c>
      <c r="M26" s="146" t="s">
        <v>257</v>
      </c>
    </row>
    <row r="27" spans="1:14" ht="18" x14ac:dyDescent="0.25">
      <c r="A27" s="139"/>
      <c r="B27" s="142" t="s">
        <v>234</v>
      </c>
      <c r="C27" s="142" t="s">
        <v>235</v>
      </c>
      <c r="D27" s="140">
        <v>1</v>
      </c>
      <c r="E27" s="142">
        <v>2.0499999999999998</v>
      </c>
      <c r="F27" s="142">
        <v>4</v>
      </c>
      <c r="G27" s="145"/>
      <c r="H27" s="142"/>
      <c r="I27" s="147" t="s">
        <v>270</v>
      </c>
      <c r="J27" s="147" t="s">
        <v>271</v>
      </c>
      <c r="K27" s="149">
        <v>1</v>
      </c>
      <c r="L27" s="182">
        <f>450000+(3*2375000)</f>
        <v>7575000</v>
      </c>
      <c r="M27" s="146" t="s">
        <v>241</v>
      </c>
    </row>
    <row r="28" spans="1:14" ht="18" x14ac:dyDescent="0.25">
      <c r="A28" s="139"/>
      <c r="B28" s="142" t="s">
        <v>234</v>
      </c>
      <c r="C28" s="142" t="s">
        <v>235</v>
      </c>
      <c r="D28" s="140">
        <v>1</v>
      </c>
      <c r="E28" s="142">
        <v>2.0499999999999998</v>
      </c>
      <c r="F28" s="142">
        <v>9</v>
      </c>
      <c r="G28" s="145"/>
      <c r="H28" s="142"/>
      <c r="I28" s="147" t="s">
        <v>272</v>
      </c>
      <c r="J28" s="147" t="s">
        <v>273</v>
      </c>
      <c r="K28" s="149">
        <v>1</v>
      </c>
      <c r="L28" s="182">
        <v>25000000</v>
      </c>
      <c r="M28" s="146" t="s">
        <v>274</v>
      </c>
    </row>
    <row r="29" spans="1:14" x14ac:dyDescent="0.25">
      <c r="A29" s="139"/>
      <c r="B29" s="142" t="s">
        <v>234</v>
      </c>
      <c r="C29" s="142" t="s">
        <v>235</v>
      </c>
      <c r="D29" s="140">
        <v>1</v>
      </c>
      <c r="E29" s="142">
        <v>2.06</v>
      </c>
      <c r="F29" s="142"/>
      <c r="G29" s="145"/>
      <c r="H29" s="148" t="s">
        <v>275</v>
      </c>
      <c r="I29" s="148"/>
      <c r="J29" s="140"/>
      <c r="K29" s="142"/>
      <c r="L29" s="182"/>
      <c r="M29" s="144"/>
    </row>
    <row r="30" spans="1:14" ht="18" x14ac:dyDescent="0.25">
      <c r="A30" s="139"/>
      <c r="B30" s="142" t="s">
        <v>234</v>
      </c>
      <c r="C30" s="142" t="s">
        <v>235</v>
      </c>
      <c r="D30" s="140">
        <v>1</v>
      </c>
      <c r="E30" s="142">
        <v>2.06</v>
      </c>
      <c r="F30" s="142">
        <v>1</v>
      </c>
      <c r="G30" s="145"/>
      <c r="H30" s="142"/>
      <c r="I30" s="147" t="s">
        <v>276</v>
      </c>
      <c r="J30" s="147" t="s">
        <v>277</v>
      </c>
      <c r="K30" s="149">
        <v>1</v>
      </c>
      <c r="L30" s="182">
        <v>2000000</v>
      </c>
      <c r="M30" s="146" t="s">
        <v>257</v>
      </c>
    </row>
    <row r="31" spans="1:14" ht="18" x14ac:dyDescent="0.25">
      <c r="A31" s="139"/>
      <c r="B31" s="142" t="s">
        <v>234</v>
      </c>
      <c r="C31" s="142" t="s">
        <v>235</v>
      </c>
      <c r="D31" s="140">
        <v>1</v>
      </c>
      <c r="E31" s="142">
        <v>2.06</v>
      </c>
      <c r="F31" s="142">
        <v>2</v>
      </c>
      <c r="G31" s="145"/>
      <c r="H31" s="142"/>
      <c r="I31" s="147" t="s">
        <v>278</v>
      </c>
      <c r="J31" s="147" t="s">
        <v>279</v>
      </c>
      <c r="K31" s="149">
        <v>1</v>
      </c>
      <c r="L31" s="182">
        <v>16000000</v>
      </c>
      <c r="M31" s="146" t="s">
        <v>257</v>
      </c>
      <c r="N31" s="306"/>
    </row>
    <row r="32" spans="1:14" x14ac:dyDescent="0.25">
      <c r="A32" s="139"/>
      <c r="B32" s="142" t="s">
        <v>234</v>
      </c>
      <c r="C32" s="142" t="s">
        <v>235</v>
      </c>
      <c r="D32" s="140">
        <v>1</v>
      </c>
      <c r="E32" s="142">
        <v>2.06</v>
      </c>
      <c r="F32" s="142">
        <v>4</v>
      </c>
      <c r="G32" s="145"/>
      <c r="H32" s="142"/>
      <c r="I32" s="147" t="s">
        <v>280</v>
      </c>
      <c r="J32" s="147" t="s">
        <v>281</v>
      </c>
      <c r="K32" s="149">
        <v>1</v>
      </c>
      <c r="L32" s="191">
        <v>22511614</v>
      </c>
      <c r="M32" s="146" t="s">
        <v>257</v>
      </c>
    </row>
    <row r="33" spans="1:14" ht="18" x14ac:dyDescent="0.25">
      <c r="A33" s="139"/>
      <c r="B33" s="142" t="s">
        <v>234</v>
      </c>
      <c r="C33" s="142" t="s">
        <v>235</v>
      </c>
      <c r="D33" s="140">
        <v>1</v>
      </c>
      <c r="E33" s="142">
        <v>2.06</v>
      </c>
      <c r="F33" s="142">
        <v>5</v>
      </c>
      <c r="G33" s="145"/>
      <c r="H33" s="142"/>
      <c r="I33" s="147" t="s">
        <v>282</v>
      </c>
      <c r="J33" s="147" t="s">
        <v>283</v>
      </c>
      <c r="K33" s="149">
        <v>1</v>
      </c>
      <c r="L33" s="182">
        <v>6500000</v>
      </c>
      <c r="M33" s="146" t="s">
        <v>257</v>
      </c>
    </row>
    <row r="34" spans="1:14" ht="18" x14ac:dyDescent="0.25">
      <c r="A34" s="139"/>
      <c r="B34" s="142" t="s">
        <v>234</v>
      </c>
      <c r="C34" s="142" t="s">
        <v>235</v>
      </c>
      <c r="D34" s="140">
        <v>1</v>
      </c>
      <c r="E34" s="142">
        <v>2.06</v>
      </c>
      <c r="F34" s="142">
        <v>6</v>
      </c>
      <c r="G34" s="145"/>
      <c r="H34" s="142"/>
      <c r="I34" s="147" t="s">
        <v>104</v>
      </c>
      <c r="J34" s="147" t="s">
        <v>284</v>
      </c>
      <c r="K34" s="149">
        <v>1</v>
      </c>
      <c r="L34" s="182">
        <v>4000000</v>
      </c>
      <c r="M34" s="146" t="s">
        <v>257</v>
      </c>
    </row>
    <row r="35" spans="1:14" x14ac:dyDescent="0.25">
      <c r="A35" s="139"/>
      <c r="B35" s="142" t="s">
        <v>234</v>
      </c>
      <c r="C35" s="142" t="s">
        <v>235</v>
      </c>
      <c r="D35" s="140">
        <v>1</v>
      </c>
      <c r="E35" s="142">
        <v>2.06</v>
      </c>
      <c r="F35" s="142">
        <v>8</v>
      </c>
      <c r="G35" s="145"/>
      <c r="H35" s="142"/>
      <c r="I35" s="147" t="s">
        <v>285</v>
      </c>
      <c r="J35" s="147" t="s">
        <v>286</v>
      </c>
      <c r="K35" s="149">
        <v>1</v>
      </c>
      <c r="L35" s="182">
        <f>59000*12*38</f>
        <v>26904000</v>
      </c>
      <c r="M35" s="146" t="s">
        <v>257</v>
      </c>
      <c r="N35" s="306"/>
    </row>
    <row r="36" spans="1:14" ht="18" x14ac:dyDescent="0.25">
      <c r="A36" s="139"/>
      <c r="B36" s="142" t="s">
        <v>234</v>
      </c>
      <c r="C36" s="142" t="s">
        <v>235</v>
      </c>
      <c r="D36" s="140">
        <v>1</v>
      </c>
      <c r="E36" s="142">
        <v>2.06</v>
      </c>
      <c r="F36" s="142">
        <v>9</v>
      </c>
      <c r="G36" s="145"/>
      <c r="H36" s="142"/>
      <c r="I36" s="147" t="s">
        <v>287</v>
      </c>
      <c r="J36" s="147" t="s">
        <v>288</v>
      </c>
      <c r="K36" s="149">
        <v>1</v>
      </c>
      <c r="L36" s="187">
        <v>200375000</v>
      </c>
      <c r="M36" s="146" t="s">
        <v>274</v>
      </c>
    </row>
    <row r="37" spans="1:14" ht="27" customHeight="1" x14ac:dyDescent="0.25">
      <c r="A37" s="139"/>
      <c r="B37" s="142" t="s">
        <v>234</v>
      </c>
      <c r="C37" s="142" t="s">
        <v>235</v>
      </c>
      <c r="D37" s="140">
        <v>1</v>
      </c>
      <c r="E37" s="142">
        <v>2.0699999999999998</v>
      </c>
      <c r="F37" s="142"/>
      <c r="G37" s="145"/>
      <c r="H37" s="141" t="s">
        <v>289</v>
      </c>
      <c r="I37" s="141"/>
      <c r="J37" s="140"/>
      <c r="K37" s="142"/>
      <c r="L37" s="182"/>
      <c r="M37" s="144"/>
    </row>
    <row r="38" spans="1:14" x14ac:dyDescent="0.25">
      <c r="A38" s="139"/>
      <c r="B38" s="142" t="s">
        <v>234</v>
      </c>
      <c r="C38" s="142" t="s">
        <v>235</v>
      </c>
      <c r="D38" s="140">
        <v>1</v>
      </c>
      <c r="E38" s="142">
        <v>2.0699999999999998</v>
      </c>
      <c r="F38" s="142">
        <v>5</v>
      </c>
      <c r="G38" s="145"/>
      <c r="H38" s="142"/>
      <c r="I38" s="147" t="s">
        <v>290</v>
      </c>
      <c r="J38" s="147" t="s">
        <v>291</v>
      </c>
      <c r="K38" s="149">
        <v>1</v>
      </c>
      <c r="L38" s="182">
        <v>0</v>
      </c>
      <c r="M38" s="146" t="s">
        <v>257</v>
      </c>
    </row>
    <row r="39" spans="1:14" ht="18" x14ac:dyDescent="0.25">
      <c r="A39" s="139"/>
      <c r="B39" s="142" t="s">
        <v>234</v>
      </c>
      <c r="C39" s="142" t="s">
        <v>235</v>
      </c>
      <c r="D39" s="140">
        <v>1</v>
      </c>
      <c r="E39" s="142">
        <v>2.0699999999999998</v>
      </c>
      <c r="F39" s="142">
        <v>10</v>
      </c>
      <c r="G39" s="145"/>
      <c r="H39" s="142"/>
      <c r="I39" s="147" t="s">
        <v>292</v>
      </c>
      <c r="J39" s="147" t="s">
        <v>293</v>
      </c>
      <c r="K39" s="149">
        <v>1</v>
      </c>
      <c r="L39" s="187">
        <v>15000000</v>
      </c>
      <c r="M39" s="146" t="s">
        <v>257</v>
      </c>
    </row>
    <row r="40" spans="1:14" ht="18" x14ac:dyDescent="0.25">
      <c r="A40" s="139"/>
      <c r="B40" s="142" t="s">
        <v>234</v>
      </c>
      <c r="C40" s="142" t="s">
        <v>235</v>
      </c>
      <c r="D40" s="140">
        <v>1</v>
      </c>
      <c r="E40" s="142">
        <v>2.0699999999999998</v>
      </c>
      <c r="F40" s="142">
        <v>11</v>
      </c>
      <c r="G40" s="145"/>
      <c r="H40" s="142"/>
      <c r="I40" s="147" t="s">
        <v>294</v>
      </c>
      <c r="J40" s="147" t="s">
        <v>295</v>
      </c>
      <c r="K40" s="149">
        <v>1</v>
      </c>
      <c r="L40" s="182">
        <v>0</v>
      </c>
      <c r="M40" s="146" t="s">
        <v>257</v>
      </c>
    </row>
    <row r="41" spans="1:14" x14ac:dyDescent="0.25">
      <c r="A41" s="139"/>
      <c r="B41" s="142" t="s">
        <v>234</v>
      </c>
      <c r="C41" s="142" t="s">
        <v>235</v>
      </c>
      <c r="D41" s="140">
        <v>1</v>
      </c>
      <c r="E41" s="142">
        <v>2.08</v>
      </c>
      <c r="F41" s="142"/>
      <c r="G41" s="145"/>
      <c r="H41" s="148" t="s">
        <v>296</v>
      </c>
      <c r="I41" s="148"/>
      <c r="J41" s="140"/>
      <c r="K41" s="142"/>
      <c r="L41" s="182"/>
      <c r="M41" s="144"/>
    </row>
    <row r="42" spans="1:14" ht="18" x14ac:dyDescent="0.25">
      <c r="A42" s="139"/>
      <c r="B42" s="142" t="s">
        <v>234</v>
      </c>
      <c r="C42" s="142" t="s">
        <v>235</v>
      </c>
      <c r="D42" s="140">
        <v>1</v>
      </c>
      <c r="E42" s="142">
        <v>2.08</v>
      </c>
      <c r="F42" s="142">
        <v>2</v>
      </c>
      <c r="G42" s="145"/>
      <c r="H42" s="142"/>
      <c r="I42" s="147" t="s">
        <v>98</v>
      </c>
      <c r="J42" s="147" t="s">
        <v>297</v>
      </c>
      <c r="K42" s="149">
        <v>1</v>
      </c>
      <c r="L42" s="182">
        <v>25000000</v>
      </c>
      <c r="M42" s="146" t="s">
        <v>257</v>
      </c>
    </row>
    <row r="43" spans="1:14" ht="18" x14ac:dyDescent="0.25">
      <c r="A43" s="139"/>
      <c r="B43" s="142" t="s">
        <v>234</v>
      </c>
      <c r="C43" s="142" t="s">
        <v>235</v>
      </c>
      <c r="D43" s="140">
        <v>1</v>
      </c>
      <c r="E43" s="142">
        <v>2.08</v>
      </c>
      <c r="F43" s="142">
        <v>3</v>
      </c>
      <c r="G43" s="145"/>
      <c r="H43" s="142"/>
      <c r="I43" s="147" t="s">
        <v>298</v>
      </c>
      <c r="J43" s="147" t="s">
        <v>299</v>
      </c>
      <c r="K43" s="149">
        <v>1</v>
      </c>
      <c r="L43" s="182">
        <v>15000000</v>
      </c>
      <c r="M43" s="146" t="s">
        <v>257</v>
      </c>
    </row>
    <row r="44" spans="1:14" ht="18" x14ac:dyDescent="0.25">
      <c r="A44" s="139"/>
      <c r="B44" s="142" t="s">
        <v>234</v>
      </c>
      <c r="C44" s="142" t="s">
        <v>235</v>
      </c>
      <c r="D44" s="140">
        <v>1</v>
      </c>
      <c r="E44" s="142">
        <v>2.08</v>
      </c>
      <c r="F44" s="142">
        <v>4</v>
      </c>
      <c r="G44" s="145"/>
      <c r="H44" s="142"/>
      <c r="I44" s="147" t="s">
        <v>300</v>
      </c>
      <c r="J44" s="147" t="s">
        <v>301</v>
      </c>
      <c r="K44" s="149">
        <v>1</v>
      </c>
      <c r="L44" s="187">
        <f>120000000+63480000</f>
        <v>183480000</v>
      </c>
      <c r="M44" s="146" t="s">
        <v>257</v>
      </c>
    </row>
    <row r="45" spans="1:14" ht="27" customHeight="1" x14ac:dyDescent="0.25">
      <c r="A45" s="139"/>
      <c r="B45" s="142" t="s">
        <v>234</v>
      </c>
      <c r="C45" s="142" t="s">
        <v>235</v>
      </c>
      <c r="D45" s="140">
        <v>1</v>
      </c>
      <c r="E45" s="142">
        <v>2.09</v>
      </c>
      <c r="F45" s="142"/>
      <c r="G45" s="145"/>
      <c r="H45" s="141" t="s">
        <v>302</v>
      </c>
      <c r="I45" s="141"/>
      <c r="J45" s="140"/>
      <c r="K45" s="142"/>
      <c r="L45" s="182"/>
      <c r="M45" s="144"/>
    </row>
    <row r="46" spans="1:14" x14ac:dyDescent="0.25">
      <c r="A46" s="139"/>
      <c r="B46" s="142" t="s">
        <v>234</v>
      </c>
      <c r="C46" s="142" t="s">
        <v>235</v>
      </c>
      <c r="D46" s="140">
        <v>1</v>
      </c>
      <c r="E46" s="142">
        <v>2.09</v>
      </c>
      <c r="F46" s="142">
        <v>6</v>
      </c>
      <c r="G46" s="145"/>
      <c r="H46" s="142"/>
      <c r="I46" s="147" t="s">
        <v>303</v>
      </c>
      <c r="J46" s="147" t="s">
        <v>304</v>
      </c>
      <c r="K46" s="149">
        <v>1</v>
      </c>
      <c r="L46" s="182">
        <f>(6*6*400000)+(1*3*2000000)+(14000*800)</f>
        <v>31600000</v>
      </c>
      <c r="M46" s="146" t="s">
        <v>257</v>
      </c>
    </row>
    <row r="47" spans="1:14" x14ac:dyDescent="0.25">
      <c r="A47" s="139"/>
      <c r="B47" s="142" t="s">
        <v>234</v>
      </c>
      <c r="C47" s="142" t="s">
        <v>235</v>
      </c>
      <c r="D47" s="140">
        <v>1</v>
      </c>
      <c r="E47" s="142">
        <v>2.09</v>
      </c>
      <c r="F47" s="142">
        <v>7</v>
      </c>
      <c r="G47" s="145"/>
      <c r="H47" s="142"/>
      <c r="I47" s="147" t="s">
        <v>305</v>
      </c>
      <c r="J47" s="147" t="s">
        <v>306</v>
      </c>
      <c r="K47" s="149">
        <v>1</v>
      </c>
      <c r="L47" s="182">
        <v>12000000</v>
      </c>
      <c r="M47" s="146" t="s">
        <v>257</v>
      </c>
    </row>
    <row r="48" spans="1:14" ht="18" x14ac:dyDescent="0.25">
      <c r="A48" s="139"/>
      <c r="B48" s="142" t="s">
        <v>234</v>
      </c>
      <c r="C48" s="142" t="s">
        <v>235</v>
      </c>
      <c r="D48" s="140">
        <v>1</v>
      </c>
      <c r="E48" s="142">
        <v>2.09</v>
      </c>
      <c r="F48" s="142">
        <v>9</v>
      </c>
      <c r="G48" s="145"/>
      <c r="H48" s="142"/>
      <c r="I48" s="147" t="s">
        <v>307</v>
      </c>
      <c r="J48" s="147" t="s">
        <v>308</v>
      </c>
      <c r="K48" s="149">
        <v>1</v>
      </c>
      <c r="L48" s="187">
        <v>190000000</v>
      </c>
      <c r="M48" s="146" t="s">
        <v>257</v>
      </c>
    </row>
    <row r="49" spans="1:14" x14ac:dyDescent="0.25">
      <c r="A49" s="139"/>
      <c r="B49" s="142" t="s">
        <v>234</v>
      </c>
      <c r="C49" s="142" t="s">
        <v>235</v>
      </c>
      <c r="D49" s="140">
        <v>1</v>
      </c>
      <c r="E49" s="142">
        <v>2.1</v>
      </c>
      <c r="F49" s="142"/>
      <c r="G49" s="145"/>
      <c r="H49" s="148" t="s">
        <v>309</v>
      </c>
      <c r="I49" s="148"/>
      <c r="J49" s="140"/>
      <c r="K49" s="142"/>
      <c r="L49" s="182"/>
      <c r="M49" s="144"/>
    </row>
    <row r="50" spans="1:14" x14ac:dyDescent="0.25">
      <c r="A50" s="139"/>
      <c r="B50" s="142" t="s">
        <v>234</v>
      </c>
      <c r="C50" s="142" t="s">
        <v>235</v>
      </c>
      <c r="D50" s="140">
        <v>1</v>
      </c>
      <c r="E50" s="142">
        <v>2.1</v>
      </c>
      <c r="F50" s="142">
        <v>1</v>
      </c>
      <c r="G50" s="145"/>
      <c r="H50" s="142"/>
      <c r="I50" s="147" t="s">
        <v>310</v>
      </c>
      <c r="J50" s="140"/>
      <c r="K50" s="142"/>
      <c r="L50" s="182"/>
      <c r="M50" s="144"/>
    </row>
    <row r="51" spans="1:14" x14ac:dyDescent="0.25">
      <c r="A51" s="150"/>
      <c r="B51" s="142"/>
      <c r="C51" s="142"/>
      <c r="D51" s="142"/>
      <c r="E51" s="142"/>
      <c r="F51" s="142"/>
      <c r="G51" s="145"/>
      <c r="H51" s="142"/>
      <c r="I51" s="140"/>
      <c r="J51" s="140"/>
      <c r="K51" s="142"/>
      <c r="L51" s="182"/>
      <c r="M51" s="144"/>
    </row>
    <row r="52" spans="1:14" x14ac:dyDescent="0.25">
      <c r="A52" s="150"/>
      <c r="B52" s="142">
        <v>7</v>
      </c>
      <c r="C52" s="142"/>
      <c r="D52" s="142"/>
      <c r="E52" s="142"/>
      <c r="F52" s="142"/>
      <c r="G52" s="148" t="s">
        <v>311</v>
      </c>
      <c r="H52" s="148"/>
      <c r="I52" s="148"/>
      <c r="J52" s="140"/>
      <c r="K52" s="142"/>
      <c r="L52" s="182"/>
      <c r="M52" s="144"/>
    </row>
    <row r="53" spans="1:14" x14ac:dyDescent="0.25">
      <c r="A53" s="150"/>
      <c r="B53" s="142">
        <v>7</v>
      </c>
      <c r="C53" s="142">
        <v>1</v>
      </c>
      <c r="D53" s="142"/>
      <c r="E53" s="142"/>
      <c r="F53" s="142"/>
      <c r="G53" s="148" t="s">
        <v>312</v>
      </c>
      <c r="H53" s="148"/>
      <c r="I53" s="148"/>
      <c r="J53" s="140"/>
      <c r="K53" s="142"/>
      <c r="L53" s="182"/>
      <c r="M53" s="144"/>
    </row>
    <row r="54" spans="1:14" ht="27" customHeight="1" x14ac:dyDescent="0.25">
      <c r="A54" s="150"/>
      <c r="B54" s="142">
        <v>7</v>
      </c>
      <c r="C54" s="142">
        <v>1</v>
      </c>
      <c r="D54" s="142">
        <v>2</v>
      </c>
      <c r="E54" s="142"/>
      <c r="F54" s="142"/>
      <c r="G54" s="141" t="s">
        <v>313</v>
      </c>
      <c r="H54" s="141"/>
      <c r="I54" s="141"/>
      <c r="J54" s="140"/>
      <c r="K54" s="142"/>
      <c r="L54" s="182"/>
      <c r="M54" s="144"/>
    </row>
    <row r="55" spans="1:14" ht="45" customHeight="1" x14ac:dyDescent="0.25">
      <c r="A55" s="150"/>
      <c r="B55" s="142">
        <v>7</v>
      </c>
      <c r="C55" s="142">
        <v>1</v>
      </c>
      <c r="D55" s="142">
        <v>2</v>
      </c>
      <c r="E55" s="142">
        <v>2.02</v>
      </c>
      <c r="F55" s="142"/>
      <c r="G55" s="145"/>
      <c r="H55" s="141" t="s">
        <v>314</v>
      </c>
      <c r="I55" s="141"/>
      <c r="J55" s="140"/>
      <c r="K55" s="142"/>
      <c r="L55" s="182"/>
      <c r="M55" s="144"/>
    </row>
    <row r="56" spans="1:14" ht="18" x14ac:dyDescent="0.25">
      <c r="A56" s="151" t="s">
        <v>315</v>
      </c>
      <c r="B56" s="142">
        <v>7</v>
      </c>
      <c r="C56" s="142">
        <v>1</v>
      </c>
      <c r="D56" s="142">
        <v>2</v>
      </c>
      <c r="E56" s="142">
        <v>2.02</v>
      </c>
      <c r="F56" s="142">
        <v>2</v>
      </c>
      <c r="G56" s="145"/>
      <c r="H56" s="142"/>
      <c r="I56" s="147" t="s">
        <v>316</v>
      </c>
      <c r="J56" s="147" t="s">
        <v>317</v>
      </c>
      <c r="K56" s="142" t="s">
        <v>68</v>
      </c>
      <c r="L56" s="182">
        <v>9000000</v>
      </c>
      <c r="M56" s="146" t="s">
        <v>257</v>
      </c>
    </row>
    <row r="57" spans="1:14" ht="27" customHeight="1" x14ac:dyDescent="0.25">
      <c r="A57" s="150"/>
      <c r="B57" s="142">
        <v>7</v>
      </c>
      <c r="C57" s="142">
        <v>1</v>
      </c>
      <c r="D57" s="142">
        <v>2</v>
      </c>
      <c r="E57" s="142">
        <v>2.04</v>
      </c>
      <c r="F57" s="142"/>
      <c r="G57" s="145"/>
      <c r="H57" s="141" t="s">
        <v>318</v>
      </c>
      <c r="I57" s="141"/>
      <c r="J57" s="140"/>
      <c r="K57" s="142"/>
      <c r="L57" s="182"/>
      <c r="M57" s="144"/>
    </row>
    <row r="58" spans="1:14" ht="18" x14ac:dyDescent="0.25">
      <c r="A58" s="152" t="s">
        <v>319</v>
      </c>
      <c r="B58" s="142">
        <v>7</v>
      </c>
      <c r="C58" s="142">
        <v>1</v>
      </c>
      <c r="D58" s="142">
        <v>2</v>
      </c>
      <c r="E58" s="142">
        <v>2.04</v>
      </c>
      <c r="F58" s="142">
        <v>3</v>
      </c>
      <c r="G58" s="145"/>
      <c r="H58" s="142"/>
      <c r="I58" s="147" t="s">
        <v>320</v>
      </c>
      <c r="J58" s="147" t="s">
        <v>321</v>
      </c>
      <c r="K58" s="140" t="s">
        <v>244</v>
      </c>
      <c r="L58" s="183">
        <v>10000000</v>
      </c>
      <c r="M58" s="146" t="s">
        <v>241</v>
      </c>
    </row>
    <row r="59" spans="1:14" x14ac:dyDescent="0.25">
      <c r="A59" s="150"/>
      <c r="B59" s="142"/>
      <c r="C59" s="142"/>
      <c r="D59" s="142"/>
      <c r="E59" s="142"/>
      <c r="F59" s="142"/>
      <c r="G59" s="145"/>
      <c r="H59" s="142"/>
      <c r="I59" s="140"/>
      <c r="J59" s="140"/>
      <c r="K59" s="145"/>
      <c r="L59" s="183"/>
      <c r="M59" s="144"/>
    </row>
    <row r="60" spans="1:14" x14ac:dyDescent="0.25">
      <c r="A60" s="150"/>
      <c r="B60" s="142">
        <v>7</v>
      </c>
      <c r="C60" s="142">
        <v>1</v>
      </c>
      <c r="D60" s="142">
        <v>3</v>
      </c>
      <c r="E60" s="142"/>
      <c r="F60" s="142"/>
      <c r="G60" s="148" t="s">
        <v>322</v>
      </c>
      <c r="H60" s="148"/>
      <c r="I60" s="148"/>
      <c r="J60" s="140"/>
      <c r="K60" s="145"/>
      <c r="L60" s="183"/>
      <c r="M60" s="144"/>
    </row>
    <row r="61" spans="1:14" x14ac:dyDescent="0.25">
      <c r="A61" s="150"/>
      <c r="B61" s="142">
        <v>7</v>
      </c>
      <c r="C61" s="142">
        <v>1</v>
      </c>
      <c r="D61" s="142">
        <v>3</v>
      </c>
      <c r="E61" s="142">
        <v>2.0099999999999998</v>
      </c>
      <c r="F61" s="142"/>
      <c r="G61" s="145"/>
      <c r="H61" s="148" t="s">
        <v>323</v>
      </c>
      <c r="I61" s="148"/>
      <c r="J61" s="140"/>
      <c r="K61" s="145"/>
      <c r="L61" s="183"/>
      <c r="M61" s="144"/>
    </row>
    <row r="62" spans="1:14" ht="18" x14ac:dyDescent="0.25">
      <c r="A62" s="139" t="s">
        <v>324</v>
      </c>
      <c r="B62" s="142">
        <v>7</v>
      </c>
      <c r="C62" s="142">
        <v>1</v>
      </c>
      <c r="D62" s="142">
        <v>3</v>
      </c>
      <c r="E62" s="142">
        <v>2.0099999999999998</v>
      </c>
      <c r="F62" s="142">
        <v>1</v>
      </c>
      <c r="G62" s="145"/>
      <c r="H62" s="142"/>
      <c r="I62" s="147" t="s">
        <v>325</v>
      </c>
      <c r="J62" s="147" t="s">
        <v>326</v>
      </c>
      <c r="K62" s="140" t="s">
        <v>244</v>
      </c>
      <c r="L62" s="183">
        <v>9000000</v>
      </c>
      <c r="M62" s="146" t="s">
        <v>257</v>
      </c>
      <c r="N62" s="134"/>
    </row>
    <row r="63" spans="1:14" ht="27" x14ac:dyDescent="0.25">
      <c r="A63" s="139"/>
      <c r="B63" s="142">
        <v>7</v>
      </c>
      <c r="C63" s="142">
        <v>1</v>
      </c>
      <c r="D63" s="142">
        <v>3</v>
      </c>
      <c r="E63" s="142">
        <v>2.0099999999999998</v>
      </c>
      <c r="F63" s="142">
        <v>2</v>
      </c>
      <c r="G63" s="145"/>
      <c r="H63" s="142"/>
      <c r="I63" s="147" t="s">
        <v>327</v>
      </c>
      <c r="J63" s="147" t="s">
        <v>328</v>
      </c>
      <c r="K63" s="142" t="s">
        <v>263</v>
      </c>
      <c r="L63" s="195">
        <v>22710000</v>
      </c>
      <c r="M63" s="146" t="s">
        <v>257</v>
      </c>
      <c r="N63" s="134"/>
    </row>
    <row r="64" spans="1:14" ht="18" x14ac:dyDescent="0.25">
      <c r="A64" s="139"/>
      <c r="B64" s="142">
        <v>7</v>
      </c>
      <c r="C64" s="142">
        <v>1</v>
      </c>
      <c r="D64" s="142">
        <v>3</v>
      </c>
      <c r="E64" s="142">
        <v>2.0099999999999998</v>
      </c>
      <c r="F64" s="142">
        <v>3</v>
      </c>
      <c r="G64" s="145"/>
      <c r="H64" s="142"/>
      <c r="I64" s="147" t="s">
        <v>329</v>
      </c>
      <c r="J64" s="147" t="s">
        <v>330</v>
      </c>
      <c r="K64" s="142" t="s">
        <v>331</v>
      </c>
      <c r="L64" s="183">
        <v>10000000</v>
      </c>
      <c r="M64" s="146" t="s">
        <v>257</v>
      </c>
    </row>
    <row r="65" spans="1:14" x14ac:dyDescent="0.25">
      <c r="A65" s="150"/>
      <c r="B65" s="142"/>
      <c r="C65" s="142"/>
      <c r="D65" s="142"/>
      <c r="E65" s="142"/>
      <c r="F65" s="142"/>
      <c r="G65" s="145"/>
      <c r="H65" s="142"/>
      <c r="I65" s="140"/>
      <c r="J65" s="140"/>
      <c r="K65" s="142"/>
      <c r="L65" s="182"/>
      <c r="M65" s="144"/>
    </row>
    <row r="66" spans="1:14" x14ac:dyDescent="0.25">
      <c r="A66" s="150"/>
      <c r="B66" s="142">
        <v>7</v>
      </c>
      <c r="C66" s="142">
        <v>1</v>
      </c>
      <c r="D66" s="142">
        <v>4</v>
      </c>
      <c r="E66" s="142"/>
      <c r="F66" s="142"/>
      <c r="G66" s="148" t="s">
        <v>333</v>
      </c>
      <c r="H66" s="148"/>
      <c r="I66" s="148"/>
      <c r="J66" s="140"/>
      <c r="K66" s="142"/>
      <c r="L66" s="182"/>
      <c r="M66" s="144"/>
    </row>
    <row r="67" spans="1:14" ht="36" customHeight="1" x14ac:dyDescent="0.25">
      <c r="A67" s="150"/>
      <c r="B67" s="142">
        <v>7</v>
      </c>
      <c r="C67" s="142">
        <v>1</v>
      </c>
      <c r="D67" s="142">
        <v>4</v>
      </c>
      <c r="E67" s="142">
        <v>2.0099999999999998</v>
      </c>
      <c r="F67" s="142"/>
      <c r="G67" s="145"/>
      <c r="H67" s="141" t="s">
        <v>334</v>
      </c>
      <c r="I67" s="141"/>
      <c r="J67" s="140"/>
      <c r="K67" s="142"/>
      <c r="L67" s="182"/>
      <c r="M67" s="144"/>
    </row>
    <row r="68" spans="1:14" ht="27" x14ac:dyDescent="0.25">
      <c r="A68" s="153" t="s">
        <v>335</v>
      </c>
      <c r="B68" s="142">
        <v>7</v>
      </c>
      <c r="C68" s="142">
        <v>1</v>
      </c>
      <c r="D68" s="142">
        <v>4</v>
      </c>
      <c r="E68" s="142">
        <v>2.0099999999999998</v>
      </c>
      <c r="F68" s="142">
        <v>1</v>
      </c>
      <c r="G68" s="145"/>
      <c r="H68" s="142"/>
      <c r="I68" s="147" t="s">
        <v>336</v>
      </c>
      <c r="J68" s="147" t="s">
        <v>337</v>
      </c>
      <c r="K68" s="142" t="s">
        <v>244</v>
      </c>
      <c r="L68" s="182">
        <v>9000000</v>
      </c>
      <c r="M68" s="146" t="s">
        <v>257</v>
      </c>
    </row>
    <row r="69" spans="1:14" ht="18" x14ac:dyDescent="0.25">
      <c r="A69" s="153"/>
      <c r="B69" s="142">
        <v>7</v>
      </c>
      <c r="C69" s="142">
        <v>1</v>
      </c>
      <c r="D69" s="142">
        <v>4</v>
      </c>
      <c r="E69" s="142">
        <v>2.0099999999999998</v>
      </c>
      <c r="F69" s="142">
        <v>2</v>
      </c>
      <c r="G69" s="145"/>
      <c r="H69" s="142"/>
      <c r="I69" s="196" t="s">
        <v>338</v>
      </c>
      <c r="J69" s="196" t="s">
        <v>339</v>
      </c>
      <c r="K69" s="197" t="s">
        <v>244</v>
      </c>
      <c r="L69" s="198">
        <v>7516000</v>
      </c>
      <c r="M69" s="199" t="s">
        <v>257</v>
      </c>
    </row>
    <row r="70" spans="1:14" x14ac:dyDescent="0.25">
      <c r="A70" s="154"/>
      <c r="B70" s="155"/>
      <c r="C70" s="155">
        <v>1</v>
      </c>
      <c r="D70" s="155"/>
      <c r="E70" s="155"/>
      <c r="F70" s="155"/>
      <c r="G70" s="156"/>
      <c r="H70" s="155"/>
      <c r="I70" s="180"/>
      <c r="J70" s="180"/>
      <c r="K70" s="155"/>
      <c r="L70" s="184"/>
      <c r="M70" s="157"/>
    </row>
    <row r="71" spans="1:14" x14ac:dyDescent="0.25">
      <c r="A71" s="150"/>
      <c r="B71" s="142">
        <v>7</v>
      </c>
      <c r="C71" s="142">
        <v>1</v>
      </c>
      <c r="D71" s="142">
        <v>5</v>
      </c>
      <c r="E71" s="142"/>
      <c r="F71" s="142"/>
      <c r="G71" s="148" t="s">
        <v>340</v>
      </c>
      <c r="H71" s="148"/>
      <c r="I71" s="148"/>
      <c r="J71" s="140"/>
      <c r="K71" s="142"/>
      <c r="L71" s="182"/>
      <c r="M71" s="144"/>
    </row>
    <row r="72" spans="1:14" ht="27" customHeight="1" x14ac:dyDescent="0.25">
      <c r="A72" s="150"/>
      <c r="B72" s="142">
        <v>7</v>
      </c>
      <c r="C72" s="142">
        <v>1</v>
      </c>
      <c r="D72" s="142">
        <v>5</v>
      </c>
      <c r="E72" s="142">
        <v>2.0099999999999998</v>
      </c>
      <c r="F72" s="142"/>
      <c r="G72" s="145"/>
      <c r="H72" s="141" t="s">
        <v>341</v>
      </c>
      <c r="I72" s="141"/>
      <c r="J72" s="140"/>
      <c r="K72" s="142"/>
      <c r="L72" s="182"/>
      <c r="M72" s="144"/>
    </row>
    <row r="73" spans="1:14" ht="63" x14ac:dyDescent="0.25">
      <c r="A73" s="151" t="s">
        <v>335</v>
      </c>
      <c r="B73" s="142">
        <v>7</v>
      </c>
      <c r="C73" s="142">
        <v>1</v>
      </c>
      <c r="D73" s="142">
        <v>5</v>
      </c>
      <c r="E73" s="142">
        <v>2.0099999999999998</v>
      </c>
      <c r="F73" s="142">
        <v>1</v>
      </c>
      <c r="G73" s="145"/>
      <c r="H73" s="142"/>
      <c r="I73" s="147" t="s">
        <v>342</v>
      </c>
      <c r="J73" s="147" t="s">
        <v>343</v>
      </c>
      <c r="K73" s="140" t="s">
        <v>344</v>
      </c>
      <c r="L73" s="182">
        <v>40000000</v>
      </c>
      <c r="M73" s="146" t="s">
        <v>257</v>
      </c>
    </row>
    <row r="74" spans="1:14" ht="36" x14ac:dyDescent="0.25">
      <c r="A74" s="151" t="s">
        <v>345</v>
      </c>
      <c r="B74" s="142">
        <v>7</v>
      </c>
      <c r="C74" s="142">
        <v>1</v>
      </c>
      <c r="D74" s="142">
        <v>5</v>
      </c>
      <c r="E74" s="142">
        <v>2.0099999999999998</v>
      </c>
      <c r="F74" s="142">
        <v>4</v>
      </c>
      <c r="G74" s="145"/>
      <c r="H74" s="142"/>
      <c r="I74" s="147" t="s">
        <v>346</v>
      </c>
      <c r="J74" s="147" t="s">
        <v>347</v>
      </c>
      <c r="K74" s="140" t="s">
        <v>348</v>
      </c>
      <c r="L74" s="182">
        <v>9000000</v>
      </c>
      <c r="M74" s="146" t="s">
        <v>257</v>
      </c>
      <c r="N74" s="134"/>
    </row>
    <row r="75" spans="1:14" ht="18" x14ac:dyDescent="0.25">
      <c r="A75" s="152" t="s">
        <v>319</v>
      </c>
      <c r="B75" s="142">
        <v>7</v>
      </c>
      <c r="C75" s="142">
        <v>1</v>
      </c>
      <c r="D75" s="142">
        <v>5</v>
      </c>
      <c r="E75" s="142">
        <v>2.0099999999999998</v>
      </c>
      <c r="F75" s="142">
        <v>8</v>
      </c>
      <c r="G75" s="145"/>
      <c r="H75" s="142"/>
      <c r="I75" s="147" t="s">
        <v>349</v>
      </c>
      <c r="J75" s="147" t="s">
        <v>350</v>
      </c>
      <c r="K75" s="142" t="s">
        <v>244</v>
      </c>
      <c r="L75" s="182">
        <v>7000000</v>
      </c>
      <c r="M75" s="146" t="s">
        <v>257</v>
      </c>
    </row>
    <row r="76" spans="1:14" x14ac:dyDescent="0.25">
      <c r="A76" s="150"/>
      <c r="B76" s="142">
        <v>7</v>
      </c>
      <c r="C76" s="142">
        <v>1</v>
      </c>
      <c r="D76" s="142">
        <v>6</v>
      </c>
      <c r="E76" s="142"/>
      <c r="F76" s="142"/>
      <c r="G76" s="148" t="s">
        <v>351</v>
      </c>
      <c r="H76" s="148"/>
      <c r="I76" s="148"/>
      <c r="J76" s="140"/>
      <c r="K76" s="142"/>
      <c r="L76" s="182"/>
      <c r="M76" s="144"/>
    </row>
    <row r="77" spans="1:14" ht="36" customHeight="1" x14ac:dyDescent="0.25">
      <c r="A77" s="150"/>
      <c r="B77" s="142">
        <v>7</v>
      </c>
      <c r="C77" s="142">
        <v>1</v>
      </c>
      <c r="D77" s="142">
        <v>6</v>
      </c>
      <c r="E77" s="142">
        <v>2.0099999999999998</v>
      </c>
      <c r="F77" s="142"/>
      <c r="G77" s="145"/>
      <c r="H77" s="141" t="s">
        <v>352</v>
      </c>
      <c r="I77" s="141"/>
      <c r="J77" s="140"/>
      <c r="K77" s="142"/>
      <c r="L77" s="182"/>
      <c r="M77" s="144"/>
    </row>
    <row r="78" spans="1:14" ht="18" x14ac:dyDescent="0.25">
      <c r="A78" s="139" t="s">
        <v>324</v>
      </c>
      <c r="B78" s="142">
        <v>7</v>
      </c>
      <c r="C78" s="142">
        <v>1</v>
      </c>
      <c r="D78" s="142">
        <v>6</v>
      </c>
      <c r="E78" s="142">
        <v>2.0099999999999998</v>
      </c>
      <c r="F78" s="142">
        <v>2</v>
      </c>
      <c r="G78" s="145"/>
      <c r="H78" s="142"/>
      <c r="I78" s="147" t="s">
        <v>353</v>
      </c>
      <c r="J78" s="147" t="s">
        <v>354</v>
      </c>
      <c r="K78" s="142" t="s">
        <v>244</v>
      </c>
      <c r="L78" s="182">
        <v>5000000</v>
      </c>
      <c r="M78" s="146" t="s">
        <v>257</v>
      </c>
    </row>
    <row r="79" spans="1:14" ht="18" x14ac:dyDescent="0.25">
      <c r="A79" s="139"/>
      <c r="B79" s="142">
        <v>7</v>
      </c>
      <c r="C79" s="142">
        <v>1</v>
      </c>
      <c r="D79" s="142">
        <v>6</v>
      </c>
      <c r="E79" s="142">
        <v>2.0099999999999998</v>
      </c>
      <c r="F79" s="142">
        <v>3</v>
      </c>
      <c r="G79" s="145"/>
      <c r="H79" s="142"/>
      <c r="I79" s="147" t="s">
        <v>355</v>
      </c>
      <c r="J79" s="147" t="s">
        <v>356</v>
      </c>
      <c r="K79" s="142" t="s">
        <v>244</v>
      </c>
      <c r="L79" s="182">
        <v>7000000</v>
      </c>
      <c r="M79" s="146" t="s">
        <v>257</v>
      </c>
      <c r="N79" s="134"/>
    </row>
    <row r="80" spans="1:14" ht="18" x14ac:dyDescent="0.25">
      <c r="A80" s="151" t="s">
        <v>324</v>
      </c>
      <c r="B80" s="142">
        <v>7</v>
      </c>
      <c r="C80" s="142">
        <v>1</v>
      </c>
      <c r="D80" s="142">
        <v>6</v>
      </c>
      <c r="E80" s="142">
        <v>2.0099999999999998</v>
      </c>
      <c r="F80" s="142">
        <v>7</v>
      </c>
      <c r="G80" s="145"/>
      <c r="H80" s="142"/>
      <c r="I80" s="147" t="s">
        <v>357</v>
      </c>
      <c r="J80" s="147" t="s">
        <v>358</v>
      </c>
      <c r="K80" s="142" t="s">
        <v>244</v>
      </c>
      <c r="L80" s="182">
        <v>5000000</v>
      </c>
      <c r="M80" s="146" t="s">
        <v>257</v>
      </c>
    </row>
    <row r="81" spans="1:14" ht="18" x14ac:dyDescent="0.25">
      <c r="A81" s="151" t="s">
        <v>324</v>
      </c>
      <c r="B81" s="142">
        <v>7</v>
      </c>
      <c r="C81" s="142">
        <v>1</v>
      </c>
      <c r="D81" s="142">
        <v>6</v>
      </c>
      <c r="E81" s="142">
        <v>2.0099999999999998</v>
      </c>
      <c r="F81" s="142">
        <v>9</v>
      </c>
      <c r="G81" s="145"/>
      <c r="H81" s="142"/>
      <c r="I81" s="147" t="s">
        <v>359</v>
      </c>
      <c r="J81" s="147" t="s">
        <v>360</v>
      </c>
      <c r="K81" s="142" t="s">
        <v>244</v>
      </c>
      <c r="L81" s="182">
        <v>7000000</v>
      </c>
      <c r="M81" s="146" t="s">
        <v>257</v>
      </c>
      <c r="N81" s="134"/>
    </row>
    <row r="82" spans="1:14" ht="18" x14ac:dyDescent="0.25">
      <c r="A82" s="151" t="s">
        <v>315</v>
      </c>
      <c r="B82" s="142">
        <v>7</v>
      </c>
      <c r="C82" s="142">
        <v>1</v>
      </c>
      <c r="D82" s="142">
        <v>6</v>
      </c>
      <c r="E82" s="142">
        <v>2.0099999999999998</v>
      </c>
      <c r="F82" s="142">
        <v>10</v>
      </c>
      <c r="G82" s="145"/>
      <c r="H82" s="142"/>
      <c r="I82" s="147" t="s">
        <v>361</v>
      </c>
      <c r="J82" s="147" t="s">
        <v>362</v>
      </c>
      <c r="K82" s="142" t="s">
        <v>244</v>
      </c>
      <c r="L82" s="182">
        <v>7000000</v>
      </c>
      <c r="M82" s="146" t="s">
        <v>257</v>
      </c>
    </row>
    <row r="83" spans="1:14" ht="18" x14ac:dyDescent="0.25">
      <c r="A83" s="151" t="s">
        <v>315</v>
      </c>
      <c r="B83" s="142">
        <v>7</v>
      </c>
      <c r="C83" s="142">
        <v>1</v>
      </c>
      <c r="D83" s="142">
        <v>6</v>
      </c>
      <c r="E83" s="142">
        <v>2.0099999999999998</v>
      </c>
      <c r="F83" s="142">
        <v>11</v>
      </c>
      <c r="G83" s="145"/>
      <c r="H83" s="142"/>
      <c r="I83" s="147" t="s">
        <v>363</v>
      </c>
      <c r="J83" s="147" t="s">
        <v>364</v>
      </c>
      <c r="K83" s="142" t="s">
        <v>244</v>
      </c>
      <c r="L83" s="182">
        <v>7000000</v>
      </c>
      <c r="M83" s="146" t="s">
        <v>257</v>
      </c>
      <c r="N83" s="134"/>
    </row>
    <row r="84" spans="1:14" ht="18" x14ac:dyDescent="0.25">
      <c r="A84" s="151" t="s">
        <v>324</v>
      </c>
      <c r="B84" s="142">
        <v>7</v>
      </c>
      <c r="C84" s="142">
        <v>1</v>
      </c>
      <c r="D84" s="142">
        <v>6</v>
      </c>
      <c r="E84" s="142">
        <v>2.0099999999999998</v>
      </c>
      <c r="F84" s="142">
        <v>13</v>
      </c>
      <c r="G84" s="145"/>
      <c r="H84" s="142"/>
      <c r="I84" s="147" t="s">
        <v>365</v>
      </c>
      <c r="J84" s="147" t="s">
        <v>366</v>
      </c>
      <c r="K84" s="142" t="s">
        <v>244</v>
      </c>
      <c r="L84" s="182">
        <v>7000000</v>
      </c>
      <c r="M84" s="146" t="s">
        <v>257</v>
      </c>
    </row>
    <row r="85" spans="1:14" ht="27" x14ac:dyDescent="0.25">
      <c r="A85" s="151" t="s">
        <v>315</v>
      </c>
      <c r="B85" s="142">
        <v>7</v>
      </c>
      <c r="C85" s="142">
        <v>1</v>
      </c>
      <c r="D85" s="142">
        <v>6</v>
      </c>
      <c r="E85" s="142">
        <v>2.0099999999999998</v>
      </c>
      <c r="F85" s="142">
        <v>15</v>
      </c>
      <c r="G85" s="145"/>
      <c r="H85" s="142"/>
      <c r="I85" s="147" t="s">
        <v>367</v>
      </c>
      <c r="J85" s="147" t="s">
        <v>368</v>
      </c>
      <c r="K85" s="142" t="s">
        <v>244</v>
      </c>
      <c r="L85" s="182">
        <v>7000000</v>
      </c>
      <c r="M85" s="146" t="s">
        <v>257</v>
      </c>
    </row>
    <row r="86" spans="1:14" ht="18" x14ac:dyDescent="0.25">
      <c r="A86" s="158" t="s">
        <v>315</v>
      </c>
      <c r="B86" s="159">
        <v>7</v>
      </c>
      <c r="C86" s="159">
        <v>1</v>
      </c>
      <c r="D86" s="159">
        <v>6</v>
      </c>
      <c r="E86" s="159">
        <v>2.0099999999999998</v>
      </c>
      <c r="F86" s="159">
        <v>18</v>
      </c>
      <c r="G86" s="160"/>
      <c r="H86" s="159"/>
      <c r="I86" s="161" t="s">
        <v>369</v>
      </c>
      <c r="J86" s="161" t="s">
        <v>370</v>
      </c>
      <c r="K86" s="159" t="s">
        <v>244</v>
      </c>
      <c r="L86" s="185">
        <v>7000000</v>
      </c>
      <c r="M86" s="162" t="s">
        <v>257</v>
      </c>
    </row>
    <row r="87" spans="1:14" x14ac:dyDescent="0.25">
      <c r="A87" s="135"/>
      <c r="B87" s="136"/>
      <c r="C87" s="136"/>
      <c r="D87" s="136"/>
      <c r="E87" s="136"/>
      <c r="F87" s="137"/>
      <c r="G87" s="136"/>
      <c r="H87" s="137"/>
      <c r="I87" s="181"/>
      <c r="J87" s="181"/>
      <c r="K87" s="138"/>
      <c r="L87" s="308">
        <f>SUM(L10:L86)</f>
        <v>2011813378</v>
      </c>
      <c r="M87" s="135"/>
    </row>
    <row r="88" spans="1:14" x14ac:dyDescent="0.25">
      <c r="M88" s="307"/>
    </row>
    <row r="89" spans="1:14" x14ac:dyDescent="0.25">
      <c r="L89" s="194">
        <v>2011813378</v>
      </c>
      <c r="M89" s="194"/>
    </row>
    <row r="90" spans="1:14" x14ac:dyDescent="0.25">
      <c r="L90" s="192">
        <f>L87-L89</f>
        <v>0</v>
      </c>
      <c r="M90" s="193"/>
    </row>
  </sheetData>
  <mergeCells count="47">
    <mergeCell ref="L90:M90"/>
    <mergeCell ref="B1:M1"/>
    <mergeCell ref="B2:M2"/>
    <mergeCell ref="B3:M3"/>
    <mergeCell ref="H72:I72"/>
    <mergeCell ref="G76:I76"/>
    <mergeCell ref="H77:I77"/>
    <mergeCell ref="A78:A79"/>
    <mergeCell ref="L89:M89"/>
    <mergeCell ref="H61:I61"/>
    <mergeCell ref="A62:A64"/>
    <mergeCell ref="G66:I66"/>
    <mergeCell ref="H67:I67"/>
    <mergeCell ref="A68:A69"/>
    <mergeCell ref="G71:I71"/>
    <mergeCell ref="G52:I52"/>
    <mergeCell ref="G53:I53"/>
    <mergeCell ref="G54:I54"/>
    <mergeCell ref="H55:I55"/>
    <mergeCell ref="H57:I57"/>
    <mergeCell ref="G60:I60"/>
    <mergeCell ref="H25:I25"/>
    <mergeCell ref="H29:I29"/>
    <mergeCell ref="H37:I37"/>
    <mergeCell ref="H41:I41"/>
    <mergeCell ref="H45:I45"/>
    <mergeCell ref="H49:I49"/>
    <mergeCell ref="E7:E8"/>
    <mergeCell ref="F7:F8"/>
    <mergeCell ref="K7:L7"/>
    <mergeCell ref="B9:F9"/>
    <mergeCell ref="G9:I9"/>
    <mergeCell ref="A10:A50"/>
    <mergeCell ref="G10:I10"/>
    <mergeCell ref="H11:I11"/>
    <mergeCell ref="H18:I18"/>
    <mergeCell ref="H23:I23"/>
    <mergeCell ref="A5:A8"/>
    <mergeCell ref="B5:F6"/>
    <mergeCell ref="G5:I8"/>
    <mergeCell ref="J5:J8"/>
    <mergeCell ref="K5:L5"/>
    <mergeCell ref="M5:M8"/>
    <mergeCell ref="K6:L6"/>
    <mergeCell ref="B7:B8"/>
    <mergeCell ref="C7:C8"/>
    <mergeCell ref="D7:D8"/>
  </mergeCells>
  <pageMargins left="0.7" right="0.7" top="0.75" bottom="0.75" header="0.3" footer="0.3"/>
  <pageSetup paperSize="5" orientation="landscape" horizontalDpi="4294967294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6:L20"/>
  <sheetViews>
    <sheetView workbookViewId="0">
      <selection activeCell="L21" sqref="L21"/>
    </sheetView>
  </sheetViews>
  <sheetFormatPr defaultRowHeight="15" x14ac:dyDescent="0.25"/>
  <cols>
    <col min="5" max="5" width="20" customWidth="1"/>
    <col min="6" max="6" width="4.7109375" customWidth="1"/>
    <col min="7" max="7" width="11.5703125" bestFit="1" customWidth="1"/>
    <col min="9" max="10" width="13.28515625" bestFit="1" customWidth="1"/>
    <col min="12" max="12" width="12.7109375" customWidth="1"/>
  </cols>
  <sheetData>
    <row r="6" spans="5:12" ht="30" x14ac:dyDescent="0.25">
      <c r="F6" t="s">
        <v>384</v>
      </c>
      <c r="G6" s="189" t="s">
        <v>382</v>
      </c>
      <c r="H6" s="189" t="s">
        <v>380</v>
      </c>
      <c r="I6" s="189" t="s">
        <v>381</v>
      </c>
      <c r="J6" s="6"/>
      <c r="K6" s="133" t="s">
        <v>383</v>
      </c>
    </row>
    <row r="7" spans="5:12" x14ac:dyDescent="0.25">
      <c r="E7" t="s">
        <v>371</v>
      </c>
      <c r="F7">
        <v>1</v>
      </c>
      <c r="G7" s="188">
        <v>600000</v>
      </c>
      <c r="H7">
        <v>5</v>
      </c>
      <c r="I7" s="188">
        <f>G7*H7</f>
        <v>3000000</v>
      </c>
      <c r="J7" s="190">
        <v>3000000</v>
      </c>
      <c r="K7" s="188">
        <v>23</v>
      </c>
      <c r="L7" s="188">
        <f>SUM(J7*K7)</f>
        <v>69000000</v>
      </c>
    </row>
    <row r="8" spans="5:12" x14ac:dyDescent="0.25">
      <c r="E8" t="s">
        <v>372</v>
      </c>
      <c r="F8">
        <v>1</v>
      </c>
      <c r="G8" s="188">
        <v>500000</v>
      </c>
      <c r="H8">
        <v>5</v>
      </c>
      <c r="I8" s="188">
        <f t="shared" ref="I8:I16" si="0">G8*H8</f>
        <v>2500000</v>
      </c>
      <c r="J8" s="190">
        <v>2500000</v>
      </c>
      <c r="K8" s="188">
        <v>16</v>
      </c>
      <c r="L8" s="188">
        <f t="shared" ref="L8:L18" si="1">SUM(J8*K8)</f>
        <v>40000000</v>
      </c>
    </row>
    <row r="9" spans="5:12" x14ac:dyDescent="0.25">
      <c r="E9" t="s">
        <v>373</v>
      </c>
      <c r="F9">
        <v>1</v>
      </c>
      <c r="G9" s="188">
        <v>475000</v>
      </c>
      <c r="H9">
        <v>5</v>
      </c>
      <c r="I9" s="188">
        <f t="shared" si="0"/>
        <v>2375000</v>
      </c>
      <c r="J9" s="190">
        <v>2375000</v>
      </c>
      <c r="K9" s="188">
        <v>6</v>
      </c>
      <c r="L9" s="188">
        <f t="shared" si="1"/>
        <v>14250000</v>
      </c>
    </row>
    <row r="10" spans="5:12" x14ac:dyDescent="0.25">
      <c r="E10" t="s">
        <v>374</v>
      </c>
      <c r="F10">
        <v>1</v>
      </c>
      <c r="G10" s="188">
        <v>475000</v>
      </c>
      <c r="H10">
        <v>5</v>
      </c>
      <c r="I10" s="188">
        <f t="shared" si="0"/>
        <v>2375000</v>
      </c>
      <c r="J10" s="190">
        <v>2375000</v>
      </c>
      <c r="K10" s="188">
        <v>6</v>
      </c>
      <c r="L10" s="188">
        <f t="shared" si="1"/>
        <v>14250000</v>
      </c>
    </row>
    <row r="11" spans="5:12" x14ac:dyDescent="0.25">
      <c r="E11" t="s">
        <v>375</v>
      </c>
      <c r="F11">
        <v>1</v>
      </c>
      <c r="G11" s="188">
        <v>475000</v>
      </c>
      <c r="H11">
        <v>5</v>
      </c>
      <c r="I11" s="188">
        <f t="shared" si="0"/>
        <v>2375000</v>
      </c>
      <c r="J11" s="190">
        <v>2375000</v>
      </c>
      <c r="K11" s="188">
        <v>6</v>
      </c>
      <c r="L11" s="188">
        <f t="shared" si="1"/>
        <v>14250000</v>
      </c>
    </row>
    <row r="12" spans="5:12" x14ac:dyDescent="0.25">
      <c r="E12" t="s">
        <v>376</v>
      </c>
      <c r="F12">
        <v>1</v>
      </c>
      <c r="G12" s="188">
        <v>475000</v>
      </c>
      <c r="H12">
        <v>5</v>
      </c>
      <c r="I12" s="188">
        <f t="shared" si="0"/>
        <v>2375000</v>
      </c>
      <c r="J12" s="190">
        <v>2375000</v>
      </c>
      <c r="K12" s="188">
        <v>10</v>
      </c>
      <c r="L12" s="188">
        <f t="shared" si="1"/>
        <v>23750000</v>
      </c>
    </row>
    <row r="13" spans="5:12" x14ac:dyDescent="0.25">
      <c r="E13" t="s">
        <v>377</v>
      </c>
      <c r="F13">
        <v>1</v>
      </c>
      <c r="G13" s="188">
        <v>400000</v>
      </c>
      <c r="H13">
        <v>5</v>
      </c>
      <c r="I13" s="188">
        <f t="shared" si="0"/>
        <v>2000000</v>
      </c>
      <c r="J13" s="190">
        <v>2000000</v>
      </c>
      <c r="K13" s="188">
        <v>0</v>
      </c>
      <c r="L13" s="188">
        <f t="shared" si="1"/>
        <v>0</v>
      </c>
    </row>
    <row r="14" spans="5:12" x14ac:dyDescent="0.25">
      <c r="E14" t="s">
        <v>378</v>
      </c>
      <c r="F14">
        <v>1</v>
      </c>
      <c r="G14" s="188">
        <v>400000</v>
      </c>
      <c r="H14">
        <v>5</v>
      </c>
      <c r="I14" s="188">
        <f t="shared" si="0"/>
        <v>2000000</v>
      </c>
      <c r="J14" s="190">
        <v>2000000</v>
      </c>
      <c r="K14" s="188">
        <v>0</v>
      </c>
      <c r="L14" s="188">
        <f t="shared" si="1"/>
        <v>0</v>
      </c>
    </row>
    <row r="15" spans="5:12" x14ac:dyDescent="0.25">
      <c r="E15" t="s">
        <v>379</v>
      </c>
      <c r="F15">
        <v>1</v>
      </c>
      <c r="G15" s="188">
        <v>400000</v>
      </c>
      <c r="H15">
        <v>5</v>
      </c>
      <c r="I15" s="188">
        <f t="shared" si="0"/>
        <v>2000000</v>
      </c>
      <c r="J15" s="190">
        <v>2000000</v>
      </c>
      <c r="K15" s="188">
        <v>4</v>
      </c>
      <c r="L15" s="188">
        <f t="shared" si="1"/>
        <v>8000000</v>
      </c>
    </row>
    <row r="16" spans="5:12" x14ac:dyDescent="0.25">
      <c r="E16" t="s">
        <v>386</v>
      </c>
      <c r="F16">
        <v>1</v>
      </c>
      <c r="G16" s="188">
        <v>375000</v>
      </c>
      <c r="H16">
        <v>5</v>
      </c>
      <c r="I16" s="188">
        <f t="shared" si="0"/>
        <v>1875000</v>
      </c>
      <c r="J16" s="190">
        <v>1875000</v>
      </c>
      <c r="K16" s="188">
        <v>0</v>
      </c>
      <c r="L16" s="188">
        <f t="shared" si="1"/>
        <v>0</v>
      </c>
    </row>
    <row r="17" spans="5:12" x14ac:dyDescent="0.25">
      <c r="E17" t="s">
        <v>387</v>
      </c>
      <c r="F17">
        <v>1</v>
      </c>
      <c r="G17" s="188">
        <v>375000</v>
      </c>
      <c r="H17">
        <v>5</v>
      </c>
      <c r="I17" s="188">
        <f t="shared" ref="I17:I18" si="2">G17*H17</f>
        <v>1875000</v>
      </c>
      <c r="J17" s="190">
        <v>1875000</v>
      </c>
      <c r="K17" s="188">
        <v>4</v>
      </c>
      <c r="L17" s="188">
        <f t="shared" si="1"/>
        <v>7500000</v>
      </c>
    </row>
    <row r="18" spans="5:12" x14ac:dyDescent="0.25">
      <c r="E18" t="s">
        <v>385</v>
      </c>
      <c r="F18">
        <v>10</v>
      </c>
      <c r="G18" s="188">
        <v>375000</v>
      </c>
      <c r="H18">
        <v>5</v>
      </c>
      <c r="I18" s="188">
        <f t="shared" si="2"/>
        <v>1875000</v>
      </c>
      <c r="J18" s="190">
        <v>1875000</v>
      </c>
      <c r="K18" s="188">
        <v>5</v>
      </c>
      <c r="L18" s="188">
        <f t="shared" si="1"/>
        <v>9375000</v>
      </c>
    </row>
    <row r="19" spans="5:12" x14ac:dyDescent="0.25">
      <c r="L19" s="186">
        <f>SUM(L7:L18)</f>
        <v>200375000</v>
      </c>
    </row>
    <row r="20" spans="5:12" x14ac:dyDescent="0.25">
      <c r="L20" s="188">
        <v>200375000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AG148"/>
  <sheetViews>
    <sheetView topLeftCell="N1" workbookViewId="0">
      <selection activeCell="F24" sqref="F24"/>
    </sheetView>
  </sheetViews>
  <sheetFormatPr defaultRowHeight="15" x14ac:dyDescent="0.25"/>
  <cols>
    <col min="10" max="10" width="9.140625" customWidth="1"/>
  </cols>
  <sheetData>
    <row r="5" spans="1:33" x14ac:dyDescent="0.25">
      <c r="A5" s="200" t="s">
        <v>388</v>
      </c>
      <c r="B5" s="201" t="s">
        <v>389</v>
      </c>
      <c r="C5" s="201" t="s">
        <v>222</v>
      </c>
      <c r="D5" s="201" t="s">
        <v>390</v>
      </c>
      <c r="E5" s="201" t="s">
        <v>223</v>
      </c>
      <c r="F5" s="201"/>
      <c r="G5" s="201"/>
      <c r="H5" s="201" t="s">
        <v>224</v>
      </c>
      <c r="I5" s="201"/>
      <c r="J5" s="201"/>
      <c r="K5" s="201" t="s">
        <v>391</v>
      </c>
      <c r="L5" s="201"/>
      <c r="M5" s="202" t="s">
        <v>392</v>
      </c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1" t="s">
        <v>393</v>
      </c>
      <c r="AF5" s="201"/>
      <c r="AG5" s="203" t="s">
        <v>93</v>
      </c>
    </row>
    <row r="6" spans="1:33" x14ac:dyDescent="0.25">
      <c r="A6" s="204"/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 t="s">
        <v>394</v>
      </c>
      <c r="N6" s="205"/>
      <c r="O6" s="205"/>
      <c r="P6" s="205"/>
      <c r="Q6" s="205" t="s">
        <v>225</v>
      </c>
      <c r="R6" s="205"/>
      <c r="S6" s="205"/>
      <c r="T6" s="205"/>
      <c r="U6" s="205" t="s">
        <v>395</v>
      </c>
      <c r="V6" s="205"/>
      <c r="W6" s="205"/>
      <c r="X6" s="205" t="s">
        <v>396</v>
      </c>
      <c r="Y6" s="205"/>
      <c r="Z6" s="205" t="s">
        <v>397</v>
      </c>
      <c r="AA6" s="205"/>
      <c r="AB6" s="205" t="s">
        <v>398</v>
      </c>
      <c r="AC6" s="205"/>
      <c r="AD6" s="205"/>
      <c r="AE6" s="205"/>
      <c r="AF6" s="205"/>
      <c r="AG6" s="206"/>
    </row>
    <row r="7" spans="1:33" x14ac:dyDescent="0.25">
      <c r="A7" s="204"/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>
        <v>2021</v>
      </c>
      <c r="N7" s="205"/>
      <c r="O7" s="205"/>
      <c r="P7" s="205"/>
      <c r="Q7" s="205">
        <v>2022</v>
      </c>
      <c r="R7" s="205"/>
      <c r="S7" s="205"/>
      <c r="T7" s="205"/>
      <c r="U7" s="205">
        <v>2023</v>
      </c>
      <c r="V7" s="205"/>
      <c r="W7" s="205"/>
      <c r="X7" s="205">
        <v>2024</v>
      </c>
      <c r="Y7" s="205"/>
      <c r="Z7" s="205">
        <v>2025</v>
      </c>
      <c r="AA7" s="205"/>
      <c r="AB7" s="205"/>
      <c r="AC7" s="205"/>
      <c r="AD7" s="205"/>
      <c r="AE7" s="205"/>
      <c r="AF7" s="205"/>
      <c r="AG7" s="206"/>
    </row>
    <row r="8" spans="1:33" ht="16.5" x14ac:dyDescent="0.25">
      <c r="A8" s="204"/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 t="s">
        <v>399</v>
      </c>
      <c r="N8" s="205"/>
      <c r="O8" s="205" t="s">
        <v>400</v>
      </c>
      <c r="P8" s="205"/>
      <c r="Q8" s="205" t="s">
        <v>401</v>
      </c>
      <c r="R8" s="205"/>
      <c r="S8" s="207" t="s">
        <v>232</v>
      </c>
      <c r="T8" s="207"/>
      <c r="U8" s="205" t="s">
        <v>399</v>
      </c>
      <c r="V8" s="205"/>
      <c r="W8" s="208" t="s">
        <v>402</v>
      </c>
      <c r="X8" s="208" t="s">
        <v>399</v>
      </c>
      <c r="Y8" s="208" t="s">
        <v>232</v>
      </c>
      <c r="Z8" s="208" t="s">
        <v>399</v>
      </c>
      <c r="AA8" s="208" t="s">
        <v>403</v>
      </c>
      <c r="AB8" s="205" t="s">
        <v>399</v>
      </c>
      <c r="AC8" s="205"/>
      <c r="AD8" s="208" t="s">
        <v>404</v>
      </c>
      <c r="AE8" s="205"/>
      <c r="AF8" s="205"/>
      <c r="AG8" s="206"/>
    </row>
    <row r="9" spans="1:33" x14ac:dyDescent="0.25">
      <c r="A9" s="209">
        <v>1</v>
      </c>
      <c r="B9" s="210">
        <v>2</v>
      </c>
      <c r="C9" s="210">
        <v>3</v>
      </c>
      <c r="D9" s="210"/>
      <c r="E9" s="211">
        <v>6</v>
      </c>
      <c r="F9" s="211"/>
      <c r="G9" s="211"/>
      <c r="H9" s="212">
        <v>7</v>
      </c>
      <c r="I9" s="212"/>
      <c r="J9" s="212"/>
      <c r="K9" s="212">
        <v>8</v>
      </c>
      <c r="L9" s="212"/>
      <c r="M9" s="212">
        <v>9</v>
      </c>
      <c r="N9" s="212"/>
      <c r="O9" s="212">
        <v>10</v>
      </c>
      <c r="P9" s="212"/>
      <c r="Q9" s="212">
        <v>11</v>
      </c>
      <c r="R9" s="212"/>
      <c r="S9" s="213">
        <v>12</v>
      </c>
      <c r="T9" s="213"/>
      <c r="U9" s="212">
        <v>13</v>
      </c>
      <c r="V9" s="212"/>
      <c r="W9" s="210">
        <v>14</v>
      </c>
      <c r="X9" s="210">
        <v>15</v>
      </c>
      <c r="Y9" s="210">
        <v>16</v>
      </c>
      <c r="Z9" s="210">
        <v>17</v>
      </c>
      <c r="AA9" s="210">
        <v>18</v>
      </c>
      <c r="AB9" s="212">
        <v>19</v>
      </c>
      <c r="AC9" s="212"/>
      <c r="AD9" s="210">
        <v>20</v>
      </c>
      <c r="AE9" s="212">
        <v>21</v>
      </c>
      <c r="AF9" s="212"/>
      <c r="AG9" s="214">
        <v>22</v>
      </c>
    </row>
    <row r="10" spans="1:33" x14ac:dyDescent="0.25">
      <c r="A10" s="215"/>
      <c r="B10" s="216"/>
      <c r="C10" s="216"/>
      <c r="D10" s="210"/>
      <c r="E10" s="216"/>
      <c r="F10" s="216"/>
      <c r="G10" s="216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6"/>
      <c r="X10" s="216"/>
      <c r="Y10" s="216"/>
      <c r="Z10" s="216"/>
      <c r="AA10" s="216"/>
      <c r="AB10" s="217"/>
      <c r="AC10" s="217"/>
      <c r="AD10" s="216"/>
      <c r="AE10" s="217"/>
      <c r="AF10" s="217"/>
      <c r="AG10" s="218"/>
    </row>
    <row r="11" spans="1:33" x14ac:dyDescent="0.25">
      <c r="A11" s="215"/>
      <c r="B11" s="216"/>
      <c r="C11" s="216"/>
      <c r="D11" s="210"/>
      <c r="E11" s="216"/>
      <c r="F11" s="216"/>
      <c r="G11" s="216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217"/>
      <c r="U11" s="217"/>
      <c r="V11" s="217"/>
      <c r="W11" s="216"/>
      <c r="X11" s="216"/>
      <c r="Y11" s="216"/>
      <c r="Z11" s="216"/>
      <c r="AA11" s="216"/>
      <c r="AB11" s="217"/>
      <c r="AC11" s="217"/>
      <c r="AD11" s="216"/>
      <c r="AE11" s="217"/>
      <c r="AF11" s="217"/>
      <c r="AG11" s="218"/>
    </row>
    <row r="12" spans="1:33" ht="16.5" customHeight="1" x14ac:dyDescent="0.25">
      <c r="A12" s="219"/>
      <c r="B12" s="220" t="s">
        <v>405</v>
      </c>
      <c r="C12" s="221"/>
      <c r="D12" s="222" t="s">
        <v>406</v>
      </c>
      <c r="E12" s="220" t="s">
        <v>236</v>
      </c>
      <c r="F12" s="220"/>
      <c r="G12" s="220"/>
      <c r="H12" s="223" t="s">
        <v>407</v>
      </c>
      <c r="I12" s="223"/>
      <c r="J12" s="223"/>
      <c r="K12" s="211"/>
      <c r="L12" s="211"/>
      <c r="M12" s="211" t="s">
        <v>408</v>
      </c>
      <c r="N12" s="211"/>
      <c r="O12" s="224"/>
      <c r="P12" s="224"/>
      <c r="Q12" s="211" t="s">
        <v>409</v>
      </c>
      <c r="R12" s="211"/>
      <c r="S12" s="225"/>
      <c r="T12" s="225"/>
      <c r="U12" s="211" t="s">
        <v>408</v>
      </c>
      <c r="V12" s="211"/>
      <c r="W12" s="226"/>
      <c r="X12" s="227">
        <v>1</v>
      </c>
      <c r="Y12" s="226"/>
      <c r="Z12" s="227">
        <v>1</v>
      </c>
      <c r="AA12" s="226"/>
      <c r="AB12" s="228">
        <v>1</v>
      </c>
      <c r="AC12" s="228"/>
      <c r="AD12" s="229"/>
      <c r="AE12" s="223"/>
      <c r="AF12" s="223"/>
      <c r="AG12" s="230"/>
    </row>
    <row r="13" spans="1:33" ht="16.5" customHeight="1" x14ac:dyDescent="0.25">
      <c r="A13" s="219"/>
      <c r="B13" s="220"/>
      <c r="C13" s="220" t="s">
        <v>410</v>
      </c>
      <c r="D13" s="222" t="s">
        <v>411</v>
      </c>
      <c r="E13" s="229"/>
      <c r="F13" s="220" t="s">
        <v>237</v>
      </c>
      <c r="G13" s="220"/>
      <c r="H13" s="223" t="s">
        <v>412</v>
      </c>
      <c r="I13" s="223"/>
      <c r="J13" s="223"/>
      <c r="K13" s="211"/>
      <c r="L13" s="211"/>
      <c r="M13" s="211"/>
      <c r="N13" s="211"/>
      <c r="O13" s="224"/>
      <c r="P13" s="224"/>
      <c r="Q13" s="211"/>
      <c r="R13" s="211"/>
      <c r="S13" s="225"/>
      <c r="T13" s="225"/>
      <c r="U13" s="211"/>
      <c r="V13" s="211"/>
      <c r="W13" s="226"/>
      <c r="X13" s="229"/>
      <c r="Y13" s="226"/>
      <c r="Z13" s="229"/>
      <c r="AA13" s="226"/>
      <c r="AB13" s="223"/>
      <c r="AC13" s="223"/>
      <c r="AD13" s="229"/>
      <c r="AE13" s="223"/>
      <c r="AF13" s="223"/>
      <c r="AG13" s="230"/>
    </row>
    <row r="14" spans="1:33" ht="16.5" x14ac:dyDescent="0.25">
      <c r="A14" s="219"/>
      <c r="B14" s="220"/>
      <c r="C14" s="220"/>
      <c r="D14" s="222" t="s">
        <v>413</v>
      </c>
      <c r="E14" s="229"/>
      <c r="F14" s="231"/>
      <c r="G14" s="229" t="s">
        <v>239</v>
      </c>
      <c r="H14" s="223" t="s">
        <v>414</v>
      </c>
      <c r="I14" s="223"/>
      <c r="J14" s="223"/>
      <c r="K14" s="211"/>
      <c r="L14" s="211"/>
      <c r="M14" s="211" t="s">
        <v>415</v>
      </c>
      <c r="N14" s="211"/>
      <c r="O14" s="224">
        <v>11.622999999999999</v>
      </c>
      <c r="P14" s="224"/>
      <c r="Q14" s="211"/>
      <c r="R14" s="211"/>
      <c r="S14" s="223"/>
      <c r="T14" s="223"/>
      <c r="U14" s="211"/>
      <c r="V14" s="211"/>
      <c r="W14" s="229"/>
      <c r="X14" s="229"/>
      <c r="Y14" s="229"/>
      <c r="Z14" s="229"/>
      <c r="AA14" s="229"/>
      <c r="AB14" s="223"/>
      <c r="AC14" s="223"/>
      <c r="AD14" s="229"/>
      <c r="AE14" s="223" t="s">
        <v>416</v>
      </c>
      <c r="AF14" s="223"/>
      <c r="AG14" s="232" t="s">
        <v>417</v>
      </c>
    </row>
    <row r="15" spans="1:33" ht="16.5" x14ac:dyDescent="0.25">
      <c r="A15" s="219"/>
      <c r="B15" s="220"/>
      <c r="C15" s="220"/>
      <c r="D15" s="222" t="s">
        <v>418</v>
      </c>
      <c r="E15" s="229"/>
      <c r="F15" s="231"/>
      <c r="G15" s="229" t="s">
        <v>242</v>
      </c>
      <c r="H15" s="223" t="s">
        <v>419</v>
      </c>
      <c r="I15" s="223"/>
      <c r="J15" s="223"/>
      <c r="K15" s="211"/>
      <c r="L15" s="211"/>
      <c r="M15" s="211"/>
      <c r="N15" s="211"/>
      <c r="O15" s="224"/>
      <c r="P15" s="224"/>
      <c r="Q15" s="211" t="s">
        <v>244</v>
      </c>
      <c r="R15" s="211"/>
      <c r="S15" s="225">
        <v>2.5</v>
      </c>
      <c r="T15" s="225"/>
      <c r="U15" s="211" t="s">
        <v>244</v>
      </c>
      <c r="V15" s="211"/>
      <c r="W15" s="226">
        <v>2.5</v>
      </c>
      <c r="X15" s="231" t="s">
        <v>244</v>
      </c>
      <c r="Y15" s="226">
        <v>2.5</v>
      </c>
      <c r="Z15" s="231" t="s">
        <v>244</v>
      </c>
      <c r="AA15" s="226">
        <v>2.5</v>
      </c>
      <c r="AB15" s="211" t="s">
        <v>244</v>
      </c>
      <c r="AC15" s="211"/>
      <c r="AD15" s="231">
        <v>4.5</v>
      </c>
      <c r="AE15" s="223" t="s">
        <v>416</v>
      </c>
      <c r="AF15" s="223"/>
      <c r="AG15" s="232" t="s">
        <v>417</v>
      </c>
    </row>
    <row r="16" spans="1:33" ht="16.5" x14ac:dyDescent="0.25">
      <c r="A16" s="219"/>
      <c r="B16" s="220"/>
      <c r="C16" s="220"/>
      <c r="D16" s="222" t="s">
        <v>420</v>
      </c>
      <c r="E16" s="229"/>
      <c r="F16" s="231"/>
      <c r="G16" s="229" t="s">
        <v>245</v>
      </c>
      <c r="H16" s="223" t="s">
        <v>421</v>
      </c>
      <c r="I16" s="223"/>
      <c r="J16" s="223"/>
      <c r="K16" s="211"/>
      <c r="L16" s="211"/>
      <c r="M16" s="211"/>
      <c r="N16" s="211"/>
      <c r="O16" s="224"/>
      <c r="P16" s="224"/>
      <c r="Q16" s="211" t="s">
        <v>244</v>
      </c>
      <c r="R16" s="211"/>
      <c r="S16" s="225">
        <v>2.5</v>
      </c>
      <c r="T16" s="225"/>
      <c r="U16" s="211" t="s">
        <v>244</v>
      </c>
      <c r="V16" s="211"/>
      <c r="W16" s="226">
        <v>2.5</v>
      </c>
      <c r="X16" s="231" t="s">
        <v>244</v>
      </c>
      <c r="Y16" s="226">
        <v>2.5</v>
      </c>
      <c r="Z16" s="231" t="s">
        <v>244</v>
      </c>
      <c r="AA16" s="226">
        <v>2.5</v>
      </c>
      <c r="AB16" s="211" t="s">
        <v>244</v>
      </c>
      <c r="AC16" s="211"/>
      <c r="AD16" s="231">
        <v>2.5</v>
      </c>
      <c r="AE16" s="223" t="s">
        <v>417</v>
      </c>
      <c r="AF16" s="223"/>
      <c r="AG16" s="232" t="s">
        <v>417</v>
      </c>
    </row>
    <row r="17" spans="1:33" ht="16.5" x14ac:dyDescent="0.25">
      <c r="A17" s="219"/>
      <c r="B17" s="220"/>
      <c r="C17" s="220"/>
      <c r="D17" s="222" t="s">
        <v>422</v>
      </c>
      <c r="E17" s="229"/>
      <c r="F17" s="231"/>
      <c r="G17" s="229" t="s">
        <v>247</v>
      </c>
      <c r="H17" s="223" t="s">
        <v>423</v>
      </c>
      <c r="I17" s="223"/>
      <c r="J17" s="223"/>
      <c r="K17" s="211"/>
      <c r="L17" s="211"/>
      <c r="M17" s="211"/>
      <c r="N17" s="211"/>
      <c r="O17" s="224"/>
      <c r="P17" s="224"/>
      <c r="Q17" s="211" t="s">
        <v>244</v>
      </c>
      <c r="R17" s="211"/>
      <c r="S17" s="225">
        <v>2.5</v>
      </c>
      <c r="T17" s="225"/>
      <c r="U17" s="211" t="s">
        <v>244</v>
      </c>
      <c r="V17" s="211"/>
      <c r="W17" s="226">
        <v>2.5</v>
      </c>
      <c r="X17" s="231" t="s">
        <v>244</v>
      </c>
      <c r="Y17" s="226">
        <v>2.5</v>
      </c>
      <c r="Z17" s="231" t="s">
        <v>244</v>
      </c>
      <c r="AA17" s="226">
        <v>2.5</v>
      </c>
      <c r="AB17" s="211" t="s">
        <v>244</v>
      </c>
      <c r="AC17" s="211"/>
      <c r="AD17" s="231">
        <v>2.5</v>
      </c>
      <c r="AE17" s="223" t="s">
        <v>417</v>
      </c>
      <c r="AF17" s="223"/>
      <c r="AG17" s="232" t="s">
        <v>417</v>
      </c>
    </row>
    <row r="18" spans="1:33" ht="16.5" x14ac:dyDescent="0.25">
      <c r="A18" s="219"/>
      <c r="B18" s="220"/>
      <c r="C18" s="220"/>
      <c r="D18" s="222" t="s">
        <v>424</v>
      </c>
      <c r="E18" s="229"/>
      <c r="F18" s="231"/>
      <c r="G18" s="229" t="s">
        <v>249</v>
      </c>
      <c r="H18" s="223" t="s">
        <v>425</v>
      </c>
      <c r="I18" s="223"/>
      <c r="J18" s="223"/>
      <c r="K18" s="211"/>
      <c r="L18" s="211"/>
      <c r="M18" s="211"/>
      <c r="N18" s="211"/>
      <c r="O18" s="224"/>
      <c r="P18" s="224"/>
      <c r="Q18" s="211" t="s">
        <v>244</v>
      </c>
      <c r="R18" s="211"/>
      <c r="S18" s="225">
        <v>2.5</v>
      </c>
      <c r="T18" s="225"/>
      <c r="U18" s="211" t="s">
        <v>244</v>
      </c>
      <c r="V18" s="211"/>
      <c r="W18" s="226">
        <v>2.5</v>
      </c>
      <c r="X18" s="231" t="s">
        <v>244</v>
      </c>
      <c r="Y18" s="226">
        <v>2.5</v>
      </c>
      <c r="Z18" s="231" t="s">
        <v>244</v>
      </c>
      <c r="AA18" s="226">
        <v>2.5</v>
      </c>
      <c r="AB18" s="211" t="s">
        <v>244</v>
      </c>
      <c r="AC18" s="211"/>
      <c r="AD18" s="231">
        <v>4.5</v>
      </c>
      <c r="AE18" s="223" t="s">
        <v>417</v>
      </c>
      <c r="AF18" s="223"/>
      <c r="AG18" s="232" t="s">
        <v>417</v>
      </c>
    </row>
    <row r="19" spans="1:33" ht="57.75" x14ac:dyDescent="0.25">
      <c r="A19" s="219"/>
      <c r="B19" s="220"/>
      <c r="C19" s="220"/>
      <c r="D19" s="222" t="s">
        <v>426</v>
      </c>
      <c r="E19" s="229"/>
      <c r="F19" s="231"/>
      <c r="G19" s="222" t="s">
        <v>251</v>
      </c>
      <c r="H19" s="220" t="s">
        <v>427</v>
      </c>
      <c r="I19" s="220"/>
      <c r="J19" s="220"/>
      <c r="K19" s="211"/>
      <c r="L19" s="211"/>
      <c r="M19" s="211" t="s">
        <v>253</v>
      </c>
      <c r="N19" s="211"/>
      <c r="O19" s="224">
        <v>4.5199999999999996</v>
      </c>
      <c r="P19" s="224"/>
      <c r="Q19" s="211" t="s">
        <v>253</v>
      </c>
      <c r="R19" s="211"/>
      <c r="S19" s="225">
        <v>4.3</v>
      </c>
      <c r="T19" s="225"/>
      <c r="U19" s="211" t="s">
        <v>253</v>
      </c>
      <c r="V19" s="211"/>
      <c r="W19" s="226">
        <v>4.3</v>
      </c>
      <c r="X19" s="231" t="s">
        <v>253</v>
      </c>
      <c r="Y19" s="226">
        <v>4.3</v>
      </c>
      <c r="Z19" s="231" t="s">
        <v>253</v>
      </c>
      <c r="AA19" s="226">
        <v>4.3</v>
      </c>
      <c r="AB19" s="211" t="s">
        <v>253</v>
      </c>
      <c r="AC19" s="211"/>
      <c r="AD19" s="231">
        <v>7.3</v>
      </c>
      <c r="AE19" s="223" t="s">
        <v>417</v>
      </c>
      <c r="AF19" s="223"/>
      <c r="AG19" s="232" t="s">
        <v>417</v>
      </c>
    </row>
    <row r="20" spans="1:33" x14ac:dyDescent="0.25">
      <c r="A20" s="219"/>
      <c r="B20" s="220"/>
      <c r="C20" s="220"/>
      <c r="D20" s="222" t="s">
        <v>428</v>
      </c>
      <c r="E20" s="229"/>
      <c r="F20" s="231"/>
      <c r="G20" s="229" t="s">
        <v>429</v>
      </c>
      <c r="H20" s="223" t="s">
        <v>430</v>
      </c>
      <c r="I20" s="223"/>
      <c r="J20" s="223"/>
      <c r="K20" s="211"/>
      <c r="L20" s="211"/>
      <c r="M20" s="211"/>
      <c r="N20" s="211"/>
      <c r="O20" s="224"/>
      <c r="P20" s="224"/>
      <c r="Q20" s="211"/>
      <c r="R20" s="211"/>
      <c r="S20" s="225"/>
      <c r="T20" s="225"/>
      <c r="U20" s="211"/>
      <c r="V20" s="211"/>
      <c r="W20" s="226"/>
      <c r="X20" s="229"/>
      <c r="Y20" s="226"/>
      <c r="Z20" s="229"/>
      <c r="AA20" s="226"/>
      <c r="AB20" s="211"/>
      <c r="AC20" s="211"/>
      <c r="AD20" s="231"/>
      <c r="AE20" s="223"/>
      <c r="AF20" s="223"/>
      <c r="AG20" s="230"/>
    </row>
    <row r="21" spans="1:33" x14ac:dyDescent="0.25">
      <c r="A21" s="219"/>
      <c r="B21" s="220"/>
      <c r="C21" s="220" t="s">
        <v>431</v>
      </c>
      <c r="D21" s="222" t="s">
        <v>432</v>
      </c>
      <c r="E21" s="229"/>
      <c r="F21" s="223" t="s">
        <v>254</v>
      </c>
      <c r="G21" s="223"/>
      <c r="H21" s="223" t="s">
        <v>433</v>
      </c>
      <c r="I21" s="223"/>
      <c r="J21" s="223"/>
      <c r="K21" s="211"/>
      <c r="L21" s="211"/>
      <c r="M21" s="211"/>
      <c r="N21" s="211"/>
      <c r="O21" s="224"/>
      <c r="P21" s="224"/>
      <c r="Q21" s="211"/>
      <c r="R21" s="211"/>
      <c r="S21" s="225"/>
      <c r="T21" s="225"/>
      <c r="U21" s="211"/>
      <c r="V21" s="211"/>
      <c r="W21" s="226"/>
      <c r="X21" s="229"/>
      <c r="Y21" s="226"/>
      <c r="Z21" s="229"/>
      <c r="AA21" s="226"/>
      <c r="AB21" s="211"/>
      <c r="AC21" s="211"/>
      <c r="AD21" s="231"/>
      <c r="AE21" s="223"/>
      <c r="AF21" s="223"/>
      <c r="AG21" s="230"/>
    </row>
    <row r="22" spans="1:33" ht="16.5" x14ac:dyDescent="0.25">
      <c r="A22" s="219"/>
      <c r="B22" s="220"/>
      <c r="C22" s="220"/>
      <c r="D22" s="222" t="s">
        <v>434</v>
      </c>
      <c r="E22" s="229"/>
      <c r="F22" s="231"/>
      <c r="G22" s="229" t="s">
        <v>255</v>
      </c>
      <c r="H22" s="223" t="s">
        <v>435</v>
      </c>
      <c r="I22" s="223"/>
      <c r="J22" s="223"/>
      <c r="K22" s="211"/>
      <c r="L22" s="211"/>
      <c r="M22" s="228">
        <v>1</v>
      </c>
      <c r="N22" s="228"/>
      <c r="O22" s="224">
        <v>1052</v>
      </c>
      <c r="P22" s="224"/>
      <c r="Q22" s="228">
        <v>1</v>
      </c>
      <c r="R22" s="228"/>
      <c r="S22" s="225">
        <v>1115</v>
      </c>
      <c r="T22" s="225"/>
      <c r="U22" s="228">
        <v>1</v>
      </c>
      <c r="V22" s="228"/>
      <c r="W22" s="226">
        <v>1145</v>
      </c>
      <c r="X22" s="227">
        <v>1</v>
      </c>
      <c r="Y22" s="226">
        <v>1170</v>
      </c>
      <c r="Z22" s="227">
        <v>1</v>
      </c>
      <c r="AA22" s="226">
        <v>1185</v>
      </c>
      <c r="AB22" s="228">
        <v>1</v>
      </c>
      <c r="AC22" s="228"/>
      <c r="AD22" s="231">
        <v>1200</v>
      </c>
      <c r="AE22" s="223" t="s">
        <v>416</v>
      </c>
      <c r="AF22" s="223"/>
      <c r="AG22" s="232" t="s">
        <v>417</v>
      </c>
    </row>
    <row r="23" spans="1:33" x14ac:dyDescent="0.25">
      <c r="A23" s="219"/>
      <c r="B23" s="220"/>
      <c r="C23" s="220"/>
      <c r="D23" s="222" t="s">
        <v>436</v>
      </c>
      <c r="E23" s="229"/>
      <c r="F23" s="231"/>
      <c r="G23" s="229" t="s">
        <v>437</v>
      </c>
      <c r="H23" s="223" t="s">
        <v>438</v>
      </c>
      <c r="I23" s="223"/>
      <c r="J23" s="223"/>
      <c r="K23" s="211"/>
      <c r="L23" s="211"/>
      <c r="M23" s="211"/>
      <c r="N23" s="211"/>
      <c r="O23" s="224"/>
      <c r="P23" s="224"/>
      <c r="Q23" s="211"/>
      <c r="R23" s="211"/>
      <c r="S23" s="225"/>
      <c r="T23" s="225"/>
      <c r="U23" s="211"/>
      <c r="V23" s="211"/>
      <c r="W23" s="226"/>
      <c r="X23" s="229"/>
      <c r="Y23" s="226"/>
      <c r="Z23" s="229"/>
      <c r="AA23" s="226"/>
      <c r="AB23" s="211"/>
      <c r="AC23" s="211"/>
      <c r="AD23" s="231"/>
      <c r="AE23" s="223"/>
      <c r="AF23" s="223"/>
      <c r="AG23" s="230"/>
    </row>
    <row r="24" spans="1:33" ht="49.5" x14ac:dyDescent="0.25">
      <c r="A24" s="219"/>
      <c r="B24" s="220"/>
      <c r="C24" s="220"/>
      <c r="D24" s="222" t="s">
        <v>439</v>
      </c>
      <c r="E24" s="229"/>
      <c r="F24" s="231"/>
      <c r="G24" s="222" t="s">
        <v>440</v>
      </c>
      <c r="H24" s="223" t="s">
        <v>441</v>
      </c>
      <c r="I24" s="223"/>
      <c r="J24" s="223"/>
      <c r="K24" s="211"/>
      <c r="L24" s="211"/>
      <c r="M24" s="211"/>
      <c r="N24" s="211"/>
      <c r="O24" s="224"/>
      <c r="P24" s="224"/>
      <c r="Q24" s="211"/>
      <c r="R24" s="211"/>
      <c r="S24" s="225"/>
      <c r="T24" s="225"/>
      <c r="U24" s="211"/>
      <c r="V24" s="211"/>
      <c r="W24" s="226"/>
      <c r="X24" s="229"/>
      <c r="Y24" s="226"/>
      <c r="Z24" s="229"/>
      <c r="AA24" s="226"/>
      <c r="AB24" s="211"/>
      <c r="AC24" s="211"/>
      <c r="AD24" s="231"/>
      <c r="AE24" s="223"/>
      <c r="AF24" s="223"/>
      <c r="AG24" s="230"/>
    </row>
    <row r="25" spans="1:33" x14ac:dyDescent="0.25">
      <c r="A25" s="219"/>
      <c r="B25" s="220"/>
      <c r="C25" s="220"/>
      <c r="D25" s="222" t="s">
        <v>442</v>
      </c>
      <c r="E25" s="229"/>
      <c r="F25" s="231"/>
      <c r="G25" s="229" t="s">
        <v>443</v>
      </c>
      <c r="H25" s="223" t="s">
        <v>444</v>
      </c>
      <c r="I25" s="223"/>
      <c r="J25" s="223"/>
      <c r="K25" s="211"/>
      <c r="L25" s="211"/>
      <c r="M25" s="211"/>
      <c r="N25" s="211"/>
      <c r="O25" s="224"/>
      <c r="P25" s="224"/>
      <c r="Q25" s="211"/>
      <c r="R25" s="211"/>
      <c r="S25" s="225"/>
      <c r="T25" s="225"/>
      <c r="U25" s="211"/>
      <c r="V25" s="211"/>
      <c r="W25" s="226"/>
      <c r="X25" s="229"/>
      <c r="Y25" s="226"/>
      <c r="Z25" s="229"/>
      <c r="AA25" s="226"/>
      <c r="AB25" s="211"/>
      <c r="AC25" s="211"/>
      <c r="AD25" s="231"/>
      <c r="AE25" s="223"/>
      <c r="AF25" s="223"/>
      <c r="AG25" s="230"/>
    </row>
    <row r="26" spans="1:33" ht="41.25" x14ac:dyDescent="0.25">
      <c r="A26" s="219"/>
      <c r="B26" s="220"/>
      <c r="C26" s="220"/>
      <c r="D26" s="222" t="s">
        <v>445</v>
      </c>
      <c r="E26" s="229"/>
      <c r="F26" s="231"/>
      <c r="G26" s="222" t="s">
        <v>258</v>
      </c>
      <c r="H26" s="223" t="s">
        <v>446</v>
      </c>
      <c r="I26" s="223"/>
      <c r="J26" s="223"/>
      <c r="K26" s="211"/>
      <c r="L26" s="211"/>
      <c r="M26" s="211" t="s">
        <v>244</v>
      </c>
      <c r="N26" s="211"/>
      <c r="O26" s="224">
        <v>7.22</v>
      </c>
      <c r="P26" s="224"/>
      <c r="Q26" s="211" t="s">
        <v>244</v>
      </c>
      <c r="R26" s="211"/>
      <c r="S26" s="225">
        <v>6.625</v>
      </c>
      <c r="T26" s="225"/>
      <c r="U26" s="211" t="s">
        <v>244</v>
      </c>
      <c r="V26" s="211"/>
      <c r="W26" s="226">
        <v>6.625</v>
      </c>
      <c r="X26" s="231" t="s">
        <v>244</v>
      </c>
      <c r="Y26" s="226">
        <v>6.625</v>
      </c>
      <c r="Z26" s="231" t="s">
        <v>244</v>
      </c>
      <c r="AA26" s="226">
        <v>6.625</v>
      </c>
      <c r="AB26" s="211" t="s">
        <v>244</v>
      </c>
      <c r="AC26" s="211"/>
      <c r="AD26" s="231">
        <v>6.625</v>
      </c>
      <c r="AE26" s="223" t="s">
        <v>416</v>
      </c>
      <c r="AF26" s="223"/>
      <c r="AG26" s="232" t="s">
        <v>417</v>
      </c>
    </row>
    <row r="27" spans="1:33" x14ac:dyDescent="0.25">
      <c r="A27" s="219"/>
      <c r="B27" s="220"/>
      <c r="C27" s="220"/>
      <c r="D27" s="222" t="s">
        <v>447</v>
      </c>
      <c r="E27" s="229"/>
      <c r="F27" s="231"/>
      <c r="G27" s="229" t="s">
        <v>260</v>
      </c>
      <c r="H27" s="223" t="s">
        <v>448</v>
      </c>
      <c r="I27" s="223"/>
      <c r="J27" s="223"/>
      <c r="K27" s="211"/>
      <c r="L27" s="211"/>
      <c r="M27" s="211"/>
      <c r="N27" s="211"/>
      <c r="O27" s="224"/>
      <c r="P27" s="224"/>
      <c r="Q27" s="211"/>
      <c r="R27" s="211"/>
      <c r="S27" s="225"/>
      <c r="T27" s="225"/>
      <c r="U27" s="211"/>
      <c r="V27" s="211"/>
      <c r="W27" s="226"/>
      <c r="X27" s="229"/>
      <c r="Y27" s="226"/>
      <c r="Z27" s="229"/>
      <c r="AA27" s="226"/>
      <c r="AB27" s="211"/>
      <c r="AC27" s="211"/>
      <c r="AD27" s="231"/>
      <c r="AE27" s="223"/>
      <c r="AF27" s="223"/>
      <c r="AG27" s="230"/>
    </row>
    <row r="28" spans="1:33" ht="57.75" x14ac:dyDescent="0.25">
      <c r="A28" s="219"/>
      <c r="B28" s="220"/>
      <c r="C28" s="220"/>
      <c r="D28" s="222" t="s">
        <v>449</v>
      </c>
      <c r="E28" s="229"/>
      <c r="F28" s="231"/>
      <c r="G28" s="222" t="s">
        <v>261</v>
      </c>
      <c r="H28" s="220" t="s">
        <v>450</v>
      </c>
      <c r="I28" s="220"/>
      <c r="J28" s="220"/>
      <c r="K28" s="211"/>
      <c r="L28" s="211"/>
      <c r="M28" s="211" t="s">
        <v>263</v>
      </c>
      <c r="N28" s="211"/>
      <c r="O28" s="224">
        <v>8.84</v>
      </c>
      <c r="P28" s="224"/>
      <c r="Q28" s="211" t="s">
        <v>263</v>
      </c>
      <c r="R28" s="211"/>
      <c r="S28" s="225">
        <v>8.75</v>
      </c>
      <c r="T28" s="225"/>
      <c r="U28" s="211" t="s">
        <v>263</v>
      </c>
      <c r="V28" s="211"/>
      <c r="W28" s="226">
        <v>8.75</v>
      </c>
      <c r="X28" s="231" t="s">
        <v>263</v>
      </c>
      <c r="Y28" s="226">
        <v>8.75</v>
      </c>
      <c r="Z28" s="231" t="s">
        <v>263</v>
      </c>
      <c r="AA28" s="226">
        <v>8.75</v>
      </c>
      <c r="AB28" s="211" t="s">
        <v>263</v>
      </c>
      <c r="AC28" s="211"/>
      <c r="AD28" s="231">
        <v>9.5</v>
      </c>
      <c r="AE28" s="223" t="s">
        <v>416</v>
      </c>
      <c r="AF28" s="223"/>
      <c r="AG28" s="232" t="s">
        <v>417</v>
      </c>
    </row>
    <row r="29" spans="1:33" ht="49.5" x14ac:dyDescent="0.25">
      <c r="A29" s="219"/>
      <c r="B29" s="220"/>
      <c r="C29" s="220"/>
      <c r="D29" s="222" t="s">
        <v>451</v>
      </c>
      <c r="E29" s="229"/>
      <c r="F29" s="231"/>
      <c r="G29" s="222" t="s">
        <v>452</v>
      </c>
      <c r="H29" s="223" t="s">
        <v>453</v>
      </c>
      <c r="I29" s="223"/>
      <c r="J29" s="223"/>
      <c r="K29" s="211"/>
      <c r="L29" s="211"/>
      <c r="M29" s="211"/>
      <c r="N29" s="211"/>
      <c r="O29" s="224"/>
      <c r="P29" s="224"/>
      <c r="Q29" s="211"/>
      <c r="R29" s="211"/>
      <c r="S29" s="225"/>
      <c r="T29" s="225"/>
      <c r="U29" s="211"/>
      <c r="V29" s="211"/>
      <c r="W29" s="226"/>
      <c r="X29" s="229"/>
      <c r="Y29" s="226"/>
      <c r="Z29" s="229"/>
      <c r="AA29" s="226"/>
      <c r="AB29" s="211"/>
      <c r="AC29" s="211"/>
      <c r="AD29" s="231"/>
      <c r="AE29" s="223"/>
      <c r="AF29" s="223"/>
      <c r="AG29" s="230"/>
    </row>
    <row r="30" spans="1:33" x14ac:dyDescent="0.25">
      <c r="A30" s="219"/>
      <c r="B30" s="220"/>
      <c r="C30" s="220"/>
      <c r="D30" s="222" t="s">
        <v>454</v>
      </c>
      <c r="E30" s="229"/>
      <c r="F30" s="223" t="s">
        <v>264</v>
      </c>
      <c r="G30" s="223"/>
      <c r="H30" s="223" t="s">
        <v>455</v>
      </c>
      <c r="I30" s="223"/>
      <c r="J30" s="223"/>
      <c r="K30" s="211"/>
      <c r="L30" s="211"/>
      <c r="M30" s="211"/>
      <c r="N30" s="211"/>
      <c r="O30" s="224"/>
      <c r="P30" s="224"/>
      <c r="Q30" s="211"/>
      <c r="R30" s="211"/>
      <c r="S30" s="225"/>
      <c r="T30" s="225"/>
      <c r="U30" s="211"/>
      <c r="V30" s="211"/>
      <c r="W30" s="226"/>
      <c r="X30" s="229"/>
      <c r="Y30" s="226"/>
      <c r="Z30" s="229"/>
      <c r="AA30" s="226"/>
      <c r="AB30" s="211"/>
      <c r="AC30" s="211"/>
      <c r="AD30" s="231"/>
      <c r="AE30" s="223"/>
      <c r="AF30" s="223"/>
      <c r="AG30" s="230"/>
    </row>
    <row r="31" spans="1:33" ht="41.25" x14ac:dyDescent="0.25">
      <c r="A31" s="219"/>
      <c r="B31" s="220"/>
      <c r="C31" s="220"/>
      <c r="D31" s="222" t="s">
        <v>456</v>
      </c>
      <c r="E31" s="229"/>
      <c r="F31" s="231"/>
      <c r="G31" s="222" t="s">
        <v>457</v>
      </c>
      <c r="H31" s="223" t="s">
        <v>458</v>
      </c>
      <c r="I31" s="223"/>
      <c r="J31" s="223"/>
      <c r="K31" s="211"/>
      <c r="L31" s="211"/>
      <c r="M31" s="211"/>
      <c r="N31" s="211"/>
      <c r="O31" s="224"/>
      <c r="P31" s="224"/>
      <c r="Q31" s="211"/>
      <c r="R31" s="211"/>
      <c r="S31" s="225"/>
      <c r="T31" s="225"/>
      <c r="U31" s="211"/>
      <c r="V31" s="211"/>
      <c r="W31" s="226"/>
      <c r="X31" s="229"/>
      <c r="Y31" s="226"/>
      <c r="Z31" s="229"/>
      <c r="AA31" s="226"/>
      <c r="AB31" s="211"/>
      <c r="AC31" s="211"/>
      <c r="AD31" s="231"/>
      <c r="AE31" s="223"/>
      <c r="AF31" s="223"/>
      <c r="AG31" s="230"/>
    </row>
    <row r="32" spans="1:33" x14ac:dyDescent="0.25">
      <c r="A32" s="219"/>
      <c r="B32" s="220"/>
      <c r="C32" s="220"/>
      <c r="D32" s="222" t="s">
        <v>459</v>
      </c>
      <c r="E32" s="229"/>
      <c r="F32" s="231"/>
      <c r="G32" s="229" t="s">
        <v>460</v>
      </c>
      <c r="H32" s="223" t="s">
        <v>461</v>
      </c>
      <c r="I32" s="223"/>
      <c r="J32" s="223"/>
      <c r="K32" s="211"/>
      <c r="L32" s="211"/>
      <c r="M32" s="211"/>
      <c r="N32" s="211"/>
      <c r="O32" s="224"/>
      <c r="P32" s="224"/>
      <c r="Q32" s="211"/>
      <c r="R32" s="211"/>
      <c r="S32" s="225"/>
      <c r="T32" s="225"/>
      <c r="U32" s="211"/>
      <c r="V32" s="211"/>
      <c r="W32" s="226"/>
      <c r="X32" s="229"/>
      <c r="Y32" s="226"/>
      <c r="Z32" s="229"/>
      <c r="AA32" s="226"/>
      <c r="AB32" s="211"/>
      <c r="AC32" s="211"/>
      <c r="AD32" s="231"/>
      <c r="AE32" s="223"/>
      <c r="AF32" s="223"/>
      <c r="AG32" s="230"/>
    </row>
    <row r="33" spans="1:33" x14ac:dyDescent="0.25">
      <c r="A33" s="219"/>
      <c r="B33" s="220"/>
      <c r="C33" s="220"/>
      <c r="D33" s="222" t="s">
        <v>462</v>
      </c>
      <c r="E33" s="229"/>
      <c r="F33" s="231"/>
      <c r="G33" s="229" t="s">
        <v>463</v>
      </c>
      <c r="H33" s="223" t="s">
        <v>464</v>
      </c>
      <c r="I33" s="223"/>
      <c r="J33" s="223"/>
      <c r="K33" s="211"/>
      <c r="L33" s="211"/>
      <c r="M33" s="211"/>
      <c r="N33" s="211"/>
      <c r="O33" s="224"/>
      <c r="P33" s="224"/>
      <c r="Q33" s="211"/>
      <c r="R33" s="211"/>
      <c r="S33" s="225"/>
      <c r="T33" s="225"/>
      <c r="U33" s="211"/>
      <c r="V33" s="211"/>
      <c r="W33" s="226"/>
      <c r="X33" s="229"/>
      <c r="Y33" s="226"/>
      <c r="Z33" s="229"/>
      <c r="AA33" s="226"/>
      <c r="AB33" s="211"/>
      <c r="AC33" s="211"/>
      <c r="AD33" s="231"/>
      <c r="AE33" s="223"/>
      <c r="AF33" s="223"/>
      <c r="AG33" s="230"/>
    </row>
    <row r="34" spans="1:33" ht="57.75" x14ac:dyDescent="0.25">
      <c r="A34" s="219"/>
      <c r="B34" s="220"/>
      <c r="C34" s="220"/>
      <c r="D34" s="222" t="s">
        <v>465</v>
      </c>
      <c r="E34" s="229"/>
      <c r="F34" s="231"/>
      <c r="G34" s="222" t="s">
        <v>466</v>
      </c>
      <c r="H34" s="223" t="s">
        <v>467</v>
      </c>
      <c r="I34" s="223"/>
      <c r="J34" s="223"/>
      <c r="K34" s="211"/>
      <c r="L34" s="211"/>
      <c r="M34" s="211"/>
      <c r="N34" s="211"/>
      <c r="O34" s="224"/>
      <c r="P34" s="224"/>
      <c r="Q34" s="211"/>
      <c r="R34" s="211"/>
      <c r="S34" s="225"/>
      <c r="T34" s="225"/>
      <c r="U34" s="211"/>
      <c r="V34" s="211"/>
      <c r="W34" s="226"/>
      <c r="X34" s="229"/>
      <c r="Y34" s="226"/>
      <c r="Z34" s="229"/>
      <c r="AA34" s="226"/>
      <c r="AB34" s="211"/>
      <c r="AC34" s="211"/>
      <c r="AD34" s="231"/>
      <c r="AE34" s="223"/>
      <c r="AF34" s="223"/>
      <c r="AG34" s="230"/>
    </row>
    <row r="35" spans="1:33" ht="57.75" x14ac:dyDescent="0.25">
      <c r="A35" s="219"/>
      <c r="B35" s="220"/>
      <c r="C35" s="220"/>
      <c r="D35" s="222" t="s">
        <v>468</v>
      </c>
      <c r="E35" s="229"/>
      <c r="F35" s="231"/>
      <c r="G35" s="222" t="s">
        <v>265</v>
      </c>
      <c r="H35" s="223" t="s">
        <v>469</v>
      </c>
      <c r="I35" s="223"/>
      <c r="J35" s="223"/>
      <c r="K35" s="211"/>
      <c r="L35" s="211"/>
      <c r="M35" s="211" t="s">
        <v>244</v>
      </c>
      <c r="N35" s="211"/>
      <c r="O35" s="224"/>
      <c r="P35" s="224"/>
      <c r="Q35" s="211" t="s">
        <v>244</v>
      </c>
      <c r="R35" s="211"/>
      <c r="S35" s="225">
        <v>4.3</v>
      </c>
      <c r="T35" s="225"/>
      <c r="U35" s="211" t="s">
        <v>244</v>
      </c>
      <c r="V35" s="211"/>
      <c r="W35" s="226">
        <v>4.3</v>
      </c>
      <c r="X35" s="231" t="s">
        <v>244</v>
      </c>
      <c r="Y35" s="226">
        <v>4.3</v>
      </c>
      <c r="Z35" s="231" t="s">
        <v>244</v>
      </c>
      <c r="AA35" s="226">
        <v>4.3</v>
      </c>
      <c r="AB35" s="211" t="s">
        <v>244</v>
      </c>
      <c r="AC35" s="211"/>
      <c r="AD35" s="231">
        <v>4.3</v>
      </c>
      <c r="AE35" s="223" t="s">
        <v>416</v>
      </c>
      <c r="AF35" s="223"/>
      <c r="AG35" s="232" t="s">
        <v>417</v>
      </c>
    </row>
    <row r="36" spans="1:33" x14ac:dyDescent="0.25">
      <c r="A36" s="219"/>
      <c r="B36" s="220"/>
      <c r="C36" s="220"/>
      <c r="D36" s="222" t="s">
        <v>470</v>
      </c>
      <c r="E36" s="229"/>
      <c r="F36" s="231"/>
      <c r="G36" s="229" t="s">
        <v>471</v>
      </c>
      <c r="H36" s="223" t="s">
        <v>472</v>
      </c>
      <c r="I36" s="223"/>
      <c r="J36" s="223"/>
      <c r="K36" s="211"/>
      <c r="L36" s="211"/>
      <c r="M36" s="211"/>
      <c r="N36" s="211"/>
      <c r="O36" s="224"/>
      <c r="P36" s="224"/>
      <c r="Q36" s="211"/>
      <c r="R36" s="211"/>
      <c r="S36" s="225"/>
      <c r="T36" s="225"/>
      <c r="U36" s="211"/>
      <c r="V36" s="211"/>
      <c r="W36" s="226"/>
      <c r="X36" s="229"/>
      <c r="Y36" s="226"/>
      <c r="Z36" s="229"/>
      <c r="AA36" s="226"/>
      <c r="AB36" s="211"/>
      <c r="AC36" s="211"/>
      <c r="AD36" s="231"/>
      <c r="AE36" s="223"/>
      <c r="AF36" s="223"/>
      <c r="AG36" s="230"/>
    </row>
    <row r="37" spans="1:33" x14ac:dyDescent="0.25">
      <c r="A37" s="219"/>
      <c r="B37" s="220"/>
      <c r="C37" s="220"/>
      <c r="D37" s="222" t="s">
        <v>473</v>
      </c>
      <c r="E37" s="229"/>
      <c r="F37" s="231"/>
      <c r="G37" s="229" t="s">
        <v>474</v>
      </c>
      <c r="H37" s="223" t="s">
        <v>475</v>
      </c>
      <c r="I37" s="223"/>
      <c r="J37" s="223"/>
      <c r="K37" s="211"/>
      <c r="L37" s="211"/>
      <c r="M37" s="211"/>
      <c r="N37" s="211"/>
      <c r="O37" s="224"/>
      <c r="P37" s="224"/>
      <c r="Q37" s="211"/>
      <c r="R37" s="211"/>
      <c r="S37" s="225"/>
      <c r="T37" s="225"/>
      <c r="U37" s="211"/>
      <c r="V37" s="211"/>
      <c r="W37" s="226"/>
      <c r="X37" s="229"/>
      <c r="Y37" s="226"/>
      <c r="Z37" s="229"/>
      <c r="AA37" s="226"/>
      <c r="AB37" s="211"/>
      <c r="AC37" s="211"/>
      <c r="AD37" s="231"/>
      <c r="AE37" s="223"/>
      <c r="AF37" s="223"/>
      <c r="AG37" s="230"/>
    </row>
    <row r="38" spans="1:33" x14ac:dyDescent="0.25">
      <c r="A38" s="219"/>
      <c r="B38" s="220"/>
      <c r="C38" s="220" t="s">
        <v>476</v>
      </c>
      <c r="D38" s="222" t="s">
        <v>477</v>
      </c>
      <c r="E38" s="229"/>
      <c r="F38" s="223" t="s">
        <v>267</v>
      </c>
      <c r="G38" s="223"/>
      <c r="H38" s="223" t="s">
        <v>478</v>
      </c>
      <c r="I38" s="223"/>
      <c r="J38" s="223"/>
      <c r="K38" s="211"/>
      <c r="L38" s="211"/>
      <c r="M38" s="211"/>
      <c r="N38" s="211"/>
      <c r="O38" s="224"/>
      <c r="P38" s="224"/>
      <c r="Q38" s="211"/>
      <c r="R38" s="211"/>
      <c r="S38" s="225"/>
      <c r="T38" s="225"/>
      <c r="U38" s="211"/>
      <c r="V38" s="211"/>
      <c r="W38" s="226"/>
      <c r="X38" s="229"/>
      <c r="Y38" s="226"/>
      <c r="Z38" s="229"/>
      <c r="AA38" s="226"/>
      <c r="AB38" s="211"/>
      <c r="AC38" s="211"/>
      <c r="AD38" s="231"/>
      <c r="AE38" s="223"/>
      <c r="AF38" s="223"/>
      <c r="AG38" s="230"/>
    </row>
    <row r="39" spans="1:33" x14ac:dyDescent="0.25">
      <c r="A39" s="219"/>
      <c r="B39" s="220"/>
      <c r="C39" s="220"/>
      <c r="D39" s="222" t="s">
        <v>479</v>
      </c>
      <c r="E39" s="229"/>
      <c r="F39" s="231"/>
      <c r="G39" s="229" t="s">
        <v>480</v>
      </c>
      <c r="H39" s="223" t="s">
        <v>481</v>
      </c>
      <c r="I39" s="223"/>
      <c r="J39" s="223"/>
      <c r="K39" s="211"/>
      <c r="L39" s="211"/>
      <c r="M39" s="211"/>
      <c r="N39" s="211"/>
      <c r="O39" s="224"/>
      <c r="P39" s="224"/>
      <c r="Q39" s="211"/>
      <c r="R39" s="211"/>
      <c r="S39" s="225"/>
      <c r="T39" s="225"/>
      <c r="U39" s="211"/>
      <c r="V39" s="211"/>
      <c r="W39" s="226"/>
      <c r="X39" s="229"/>
      <c r="Y39" s="226"/>
      <c r="Z39" s="229"/>
      <c r="AA39" s="226"/>
      <c r="AB39" s="211"/>
      <c r="AC39" s="211"/>
      <c r="AD39" s="231"/>
      <c r="AE39" s="223"/>
      <c r="AF39" s="223"/>
      <c r="AG39" s="230"/>
    </row>
    <row r="40" spans="1:33" ht="16.5" x14ac:dyDescent="0.25">
      <c r="A40" s="219"/>
      <c r="B40" s="220"/>
      <c r="C40" s="220"/>
      <c r="D40" s="222" t="s">
        <v>482</v>
      </c>
      <c r="E40" s="229"/>
      <c r="F40" s="231"/>
      <c r="G40" s="229" t="s">
        <v>268</v>
      </c>
      <c r="H40" s="223" t="s">
        <v>269</v>
      </c>
      <c r="I40" s="223"/>
      <c r="J40" s="223"/>
      <c r="K40" s="211"/>
      <c r="L40" s="211"/>
      <c r="M40" s="228">
        <v>1</v>
      </c>
      <c r="N40" s="228"/>
      <c r="O40" s="224"/>
      <c r="P40" s="224"/>
      <c r="Q40" s="228">
        <v>1</v>
      </c>
      <c r="R40" s="228"/>
      <c r="S40" s="225">
        <v>0</v>
      </c>
      <c r="T40" s="225"/>
      <c r="U40" s="228">
        <v>1</v>
      </c>
      <c r="V40" s="228"/>
      <c r="W40" s="226">
        <v>0</v>
      </c>
      <c r="X40" s="227">
        <v>1</v>
      </c>
      <c r="Y40" s="226">
        <v>0</v>
      </c>
      <c r="Z40" s="227">
        <v>1</v>
      </c>
      <c r="AA40" s="226">
        <v>0</v>
      </c>
      <c r="AB40" s="228">
        <v>1</v>
      </c>
      <c r="AC40" s="228"/>
      <c r="AD40" s="231">
        <v>0</v>
      </c>
      <c r="AE40" s="223" t="s">
        <v>416</v>
      </c>
      <c r="AF40" s="223"/>
      <c r="AG40" s="232" t="s">
        <v>417</v>
      </c>
    </row>
    <row r="41" spans="1:33" x14ac:dyDescent="0.25">
      <c r="A41" s="219"/>
      <c r="B41" s="220"/>
      <c r="C41" s="220"/>
      <c r="D41" s="222" t="s">
        <v>483</v>
      </c>
      <c r="E41" s="229"/>
      <c r="F41" s="231"/>
      <c r="G41" s="229" t="s">
        <v>484</v>
      </c>
      <c r="H41" s="223" t="s">
        <v>485</v>
      </c>
      <c r="I41" s="223"/>
      <c r="J41" s="223"/>
      <c r="K41" s="211"/>
      <c r="L41" s="211"/>
      <c r="M41" s="211"/>
      <c r="N41" s="211"/>
      <c r="O41" s="224"/>
      <c r="P41" s="224"/>
      <c r="Q41" s="211"/>
      <c r="R41" s="211"/>
      <c r="S41" s="223"/>
      <c r="T41" s="223"/>
      <c r="U41" s="211"/>
      <c r="V41" s="211"/>
      <c r="W41" s="229"/>
      <c r="X41" s="229"/>
      <c r="Y41" s="229"/>
      <c r="Z41" s="229"/>
      <c r="AA41" s="229"/>
      <c r="AB41" s="211"/>
      <c r="AC41" s="211"/>
      <c r="AD41" s="231"/>
      <c r="AE41" s="223"/>
      <c r="AF41" s="223"/>
      <c r="AG41" s="230"/>
    </row>
    <row r="42" spans="1:33" ht="16.5" x14ac:dyDescent="0.25">
      <c r="A42" s="219"/>
      <c r="B42" s="220"/>
      <c r="C42" s="220"/>
      <c r="D42" s="222" t="s">
        <v>486</v>
      </c>
      <c r="E42" s="229"/>
      <c r="F42" s="231"/>
      <c r="G42" s="229" t="s">
        <v>270</v>
      </c>
      <c r="H42" s="223" t="s">
        <v>271</v>
      </c>
      <c r="I42" s="223"/>
      <c r="J42" s="223"/>
      <c r="K42" s="211"/>
      <c r="L42" s="211"/>
      <c r="M42" s="228">
        <v>1</v>
      </c>
      <c r="N42" s="228"/>
      <c r="O42" s="224"/>
      <c r="P42" s="224"/>
      <c r="Q42" s="228">
        <v>1</v>
      </c>
      <c r="R42" s="228"/>
      <c r="S42" s="225">
        <v>5</v>
      </c>
      <c r="T42" s="225"/>
      <c r="U42" s="228">
        <v>1</v>
      </c>
      <c r="V42" s="228"/>
      <c r="W42" s="226">
        <v>5</v>
      </c>
      <c r="X42" s="227">
        <v>1</v>
      </c>
      <c r="Y42" s="226">
        <v>5</v>
      </c>
      <c r="Z42" s="227">
        <v>1</v>
      </c>
      <c r="AA42" s="226">
        <v>5</v>
      </c>
      <c r="AB42" s="228">
        <v>1</v>
      </c>
      <c r="AC42" s="228"/>
      <c r="AD42" s="231">
        <v>5</v>
      </c>
      <c r="AE42" s="223" t="s">
        <v>416</v>
      </c>
      <c r="AF42" s="223"/>
      <c r="AG42" s="232" t="s">
        <v>417</v>
      </c>
    </row>
    <row r="43" spans="1:33" x14ac:dyDescent="0.25">
      <c r="A43" s="219"/>
      <c r="B43" s="220"/>
      <c r="C43" s="220"/>
      <c r="D43" s="222" t="s">
        <v>487</v>
      </c>
      <c r="E43" s="229"/>
      <c r="F43" s="231"/>
      <c r="G43" s="229" t="s">
        <v>488</v>
      </c>
      <c r="H43" s="223" t="s">
        <v>489</v>
      </c>
      <c r="I43" s="223"/>
      <c r="J43" s="223"/>
      <c r="K43" s="211"/>
      <c r="L43" s="211"/>
      <c r="M43" s="211"/>
      <c r="N43" s="211"/>
      <c r="O43" s="224"/>
      <c r="P43" s="224"/>
      <c r="Q43" s="211"/>
      <c r="R43" s="211"/>
      <c r="S43" s="225"/>
      <c r="T43" s="225"/>
      <c r="U43" s="211"/>
      <c r="V43" s="211"/>
      <c r="W43" s="226"/>
      <c r="X43" s="229"/>
      <c r="Y43" s="226"/>
      <c r="Z43" s="229"/>
      <c r="AA43" s="226"/>
      <c r="AB43" s="211"/>
      <c r="AC43" s="211"/>
      <c r="AD43" s="231"/>
      <c r="AE43" s="223"/>
      <c r="AF43" s="223"/>
      <c r="AG43" s="230"/>
    </row>
    <row r="44" spans="1:33" x14ac:dyDescent="0.25">
      <c r="A44" s="219"/>
      <c r="B44" s="220"/>
      <c r="C44" s="220"/>
      <c r="D44" s="222" t="s">
        <v>490</v>
      </c>
      <c r="E44" s="229"/>
      <c r="F44" s="231"/>
      <c r="G44" s="229" t="s">
        <v>491</v>
      </c>
      <c r="H44" s="223" t="s">
        <v>492</v>
      </c>
      <c r="I44" s="223"/>
      <c r="J44" s="223"/>
      <c r="K44" s="211"/>
      <c r="L44" s="211"/>
      <c r="M44" s="211"/>
      <c r="N44" s="211"/>
      <c r="O44" s="224"/>
      <c r="P44" s="224"/>
      <c r="Q44" s="211"/>
      <c r="R44" s="211"/>
      <c r="S44" s="225"/>
      <c r="T44" s="225"/>
      <c r="U44" s="211"/>
      <c r="V44" s="211"/>
      <c r="W44" s="226"/>
      <c r="X44" s="229"/>
      <c r="Y44" s="226"/>
      <c r="Z44" s="229"/>
      <c r="AA44" s="226"/>
      <c r="AB44" s="211"/>
      <c r="AC44" s="211"/>
      <c r="AD44" s="231"/>
      <c r="AE44" s="223"/>
      <c r="AF44" s="223"/>
      <c r="AG44" s="230"/>
    </row>
    <row r="45" spans="1:33" ht="49.5" x14ac:dyDescent="0.25">
      <c r="A45" s="219"/>
      <c r="B45" s="220"/>
      <c r="C45" s="220"/>
      <c r="D45" s="222" t="s">
        <v>493</v>
      </c>
      <c r="E45" s="229"/>
      <c r="F45" s="231"/>
      <c r="G45" s="222" t="s">
        <v>494</v>
      </c>
      <c r="H45" s="223" t="s">
        <v>495</v>
      </c>
      <c r="I45" s="223"/>
      <c r="J45" s="223"/>
      <c r="K45" s="211"/>
      <c r="L45" s="211"/>
      <c r="M45" s="211"/>
      <c r="N45" s="211"/>
      <c r="O45" s="224"/>
      <c r="P45" s="224"/>
      <c r="Q45" s="211"/>
      <c r="R45" s="211"/>
      <c r="S45" s="225"/>
      <c r="T45" s="225"/>
      <c r="U45" s="211"/>
      <c r="V45" s="211"/>
      <c r="W45" s="226"/>
      <c r="X45" s="229"/>
      <c r="Y45" s="226"/>
      <c r="Z45" s="229"/>
      <c r="AA45" s="226"/>
      <c r="AB45" s="211"/>
      <c r="AC45" s="211"/>
      <c r="AD45" s="231"/>
      <c r="AE45" s="223"/>
      <c r="AF45" s="223"/>
      <c r="AG45" s="230"/>
    </row>
    <row r="46" spans="1:33" x14ac:dyDescent="0.25">
      <c r="A46" s="219"/>
      <c r="B46" s="220"/>
      <c r="C46" s="220"/>
      <c r="D46" s="222" t="s">
        <v>496</v>
      </c>
      <c r="E46" s="229"/>
      <c r="F46" s="231"/>
      <c r="G46" s="229" t="s">
        <v>497</v>
      </c>
      <c r="H46" s="223" t="s">
        <v>498</v>
      </c>
      <c r="I46" s="223"/>
      <c r="J46" s="223"/>
      <c r="K46" s="211"/>
      <c r="L46" s="211"/>
      <c r="M46" s="211"/>
      <c r="N46" s="211"/>
      <c r="O46" s="224"/>
      <c r="P46" s="224"/>
      <c r="Q46" s="211"/>
      <c r="R46" s="211"/>
      <c r="S46" s="225"/>
      <c r="T46" s="225"/>
      <c r="U46" s="211"/>
      <c r="V46" s="211"/>
      <c r="W46" s="226"/>
      <c r="X46" s="229"/>
      <c r="Y46" s="226"/>
      <c r="Z46" s="229"/>
      <c r="AA46" s="226"/>
      <c r="AB46" s="211"/>
      <c r="AC46" s="211"/>
      <c r="AD46" s="231"/>
      <c r="AE46" s="223"/>
      <c r="AF46" s="223"/>
      <c r="AG46" s="230"/>
    </row>
    <row r="47" spans="1:33" ht="49.5" x14ac:dyDescent="0.25">
      <c r="A47" s="219"/>
      <c r="B47" s="220"/>
      <c r="C47" s="220"/>
      <c r="D47" s="222" t="s">
        <v>499</v>
      </c>
      <c r="E47" s="229"/>
      <c r="F47" s="231"/>
      <c r="G47" s="222" t="s">
        <v>272</v>
      </c>
      <c r="H47" s="223" t="s">
        <v>500</v>
      </c>
      <c r="I47" s="223"/>
      <c r="J47" s="223"/>
      <c r="K47" s="211"/>
      <c r="L47" s="211"/>
      <c r="M47" s="228">
        <v>1</v>
      </c>
      <c r="N47" s="228"/>
      <c r="O47" s="224">
        <v>30.260999999999999</v>
      </c>
      <c r="P47" s="224"/>
      <c r="Q47" s="228">
        <v>1</v>
      </c>
      <c r="R47" s="228"/>
      <c r="S47" s="225">
        <v>0</v>
      </c>
      <c r="T47" s="225"/>
      <c r="U47" s="228">
        <v>1</v>
      </c>
      <c r="V47" s="228"/>
      <c r="W47" s="226">
        <v>0</v>
      </c>
      <c r="X47" s="227">
        <v>1</v>
      </c>
      <c r="Y47" s="226">
        <v>0</v>
      </c>
      <c r="Z47" s="227">
        <v>1</v>
      </c>
      <c r="AA47" s="226">
        <v>25</v>
      </c>
      <c r="AB47" s="228">
        <v>1</v>
      </c>
      <c r="AC47" s="228"/>
      <c r="AD47" s="231">
        <v>25</v>
      </c>
      <c r="AE47" s="223" t="s">
        <v>416</v>
      </c>
      <c r="AF47" s="223"/>
      <c r="AG47" s="232" t="s">
        <v>417</v>
      </c>
    </row>
    <row r="48" spans="1:33" x14ac:dyDescent="0.25">
      <c r="A48" s="219"/>
      <c r="B48" s="220"/>
      <c r="C48" s="220"/>
      <c r="D48" s="222" t="s">
        <v>501</v>
      </c>
      <c r="E48" s="229"/>
      <c r="F48" s="229"/>
      <c r="G48" s="229" t="s">
        <v>502</v>
      </c>
      <c r="H48" s="223" t="s">
        <v>503</v>
      </c>
      <c r="I48" s="223"/>
      <c r="J48" s="223"/>
      <c r="K48" s="211"/>
      <c r="L48" s="211"/>
      <c r="M48" s="211"/>
      <c r="N48" s="211"/>
      <c r="O48" s="224"/>
      <c r="P48" s="224"/>
      <c r="Q48" s="211"/>
      <c r="R48" s="211"/>
      <c r="S48" s="225"/>
      <c r="T48" s="225"/>
      <c r="U48" s="211"/>
      <c r="V48" s="211"/>
      <c r="W48" s="226"/>
      <c r="X48" s="229"/>
      <c r="Y48" s="226"/>
      <c r="Z48" s="229"/>
      <c r="AA48" s="226"/>
      <c r="AB48" s="211"/>
      <c r="AC48" s="211"/>
      <c r="AD48" s="231"/>
      <c r="AE48" s="223"/>
      <c r="AF48" s="223"/>
      <c r="AG48" s="230"/>
    </row>
    <row r="49" spans="1:33" ht="49.5" x14ac:dyDescent="0.25">
      <c r="A49" s="219"/>
      <c r="B49" s="220"/>
      <c r="C49" s="220"/>
      <c r="D49" s="222" t="s">
        <v>504</v>
      </c>
      <c r="E49" s="229"/>
      <c r="F49" s="231"/>
      <c r="G49" s="222" t="s">
        <v>505</v>
      </c>
      <c r="H49" s="223" t="s">
        <v>506</v>
      </c>
      <c r="I49" s="223"/>
      <c r="J49" s="223"/>
      <c r="K49" s="211"/>
      <c r="L49" s="211"/>
      <c r="M49" s="211"/>
      <c r="N49" s="211"/>
      <c r="O49" s="224"/>
      <c r="P49" s="224"/>
      <c r="Q49" s="211"/>
      <c r="R49" s="211"/>
      <c r="S49" s="225"/>
      <c r="T49" s="225"/>
      <c r="U49" s="211"/>
      <c r="V49" s="211"/>
      <c r="W49" s="226"/>
      <c r="X49" s="229"/>
      <c r="Y49" s="226"/>
      <c r="Z49" s="229"/>
      <c r="AA49" s="226"/>
      <c r="AB49" s="211"/>
      <c r="AC49" s="211"/>
      <c r="AD49" s="231"/>
      <c r="AE49" s="223"/>
      <c r="AF49" s="223"/>
      <c r="AG49" s="230"/>
    </row>
    <row r="50" spans="1:33" x14ac:dyDescent="0.25">
      <c r="A50" s="219"/>
      <c r="B50" s="220"/>
      <c r="C50" s="220"/>
      <c r="D50" s="222" t="s">
        <v>507</v>
      </c>
      <c r="E50" s="229"/>
      <c r="F50" s="223" t="s">
        <v>275</v>
      </c>
      <c r="G50" s="223"/>
      <c r="H50" s="223" t="s">
        <v>508</v>
      </c>
      <c r="I50" s="223"/>
      <c r="J50" s="223"/>
      <c r="K50" s="211"/>
      <c r="L50" s="211"/>
      <c r="M50" s="211"/>
      <c r="N50" s="211"/>
      <c r="O50" s="224"/>
      <c r="P50" s="224"/>
      <c r="Q50" s="211"/>
      <c r="R50" s="211"/>
      <c r="S50" s="225"/>
      <c r="T50" s="225"/>
      <c r="U50" s="211"/>
      <c r="V50" s="211"/>
      <c r="W50" s="226"/>
      <c r="X50" s="229"/>
      <c r="Y50" s="226"/>
      <c r="Z50" s="229"/>
      <c r="AA50" s="226"/>
      <c r="AB50" s="211"/>
      <c r="AC50" s="211"/>
      <c r="AD50" s="231"/>
      <c r="AE50" s="223"/>
      <c r="AF50" s="223"/>
      <c r="AG50" s="230"/>
    </row>
    <row r="51" spans="1:33" ht="49.5" x14ac:dyDescent="0.25">
      <c r="A51" s="219"/>
      <c r="B51" s="220"/>
      <c r="C51" s="220"/>
      <c r="D51" s="222" t="s">
        <v>509</v>
      </c>
      <c r="E51" s="229"/>
      <c r="F51" s="231"/>
      <c r="G51" s="222" t="s">
        <v>276</v>
      </c>
      <c r="H51" s="223" t="s">
        <v>510</v>
      </c>
      <c r="I51" s="223"/>
      <c r="J51" s="223"/>
      <c r="K51" s="211"/>
      <c r="L51" s="211"/>
      <c r="M51" s="228">
        <v>1</v>
      </c>
      <c r="N51" s="228"/>
      <c r="O51" s="224">
        <v>1.716</v>
      </c>
      <c r="P51" s="224"/>
      <c r="Q51" s="228">
        <v>1</v>
      </c>
      <c r="R51" s="228"/>
      <c r="S51" s="225">
        <v>2</v>
      </c>
      <c r="T51" s="225"/>
      <c r="U51" s="228">
        <v>1</v>
      </c>
      <c r="V51" s="228"/>
      <c r="W51" s="226">
        <v>2</v>
      </c>
      <c r="X51" s="227">
        <v>1</v>
      </c>
      <c r="Y51" s="226">
        <v>2</v>
      </c>
      <c r="Z51" s="227">
        <v>1</v>
      </c>
      <c r="AA51" s="226">
        <v>2</v>
      </c>
      <c r="AB51" s="228">
        <v>1</v>
      </c>
      <c r="AC51" s="228"/>
      <c r="AD51" s="231">
        <v>2</v>
      </c>
      <c r="AE51" s="223" t="s">
        <v>416</v>
      </c>
      <c r="AF51" s="223"/>
      <c r="AG51" s="232" t="s">
        <v>417</v>
      </c>
    </row>
    <row r="52" spans="1:33" ht="16.5" x14ac:dyDescent="0.25">
      <c r="A52" s="219"/>
      <c r="B52" s="220"/>
      <c r="C52" s="220"/>
      <c r="D52" s="222" t="s">
        <v>511</v>
      </c>
      <c r="E52" s="229"/>
      <c r="F52" s="231"/>
      <c r="G52" s="229" t="s">
        <v>278</v>
      </c>
      <c r="H52" s="220" t="s">
        <v>512</v>
      </c>
      <c r="I52" s="220"/>
      <c r="J52" s="220"/>
      <c r="K52" s="211"/>
      <c r="L52" s="211"/>
      <c r="M52" s="228">
        <v>1</v>
      </c>
      <c r="N52" s="228"/>
      <c r="O52" s="224">
        <v>27.785499999999999</v>
      </c>
      <c r="P52" s="224"/>
      <c r="Q52" s="228">
        <v>1</v>
      </c>
      <c r="R52" s="228"/>
      <c r="S52" s="225">
        <v>0</v>
      </c>
      <c r="T52" s="225"/>
      <c r="U52" s="228">
        <v>1</v>
      </c>
      <c r="V52" s="228"/>
      <c r="W52" s="226">
        <v>0</v>
      </c>
      <c r="X52" s="227">
        <v>1</v>
      </c>
      <c r="Y52" s="226">
        <v>0</v>
      </c>
      <c r="Z52" s="227">
        <v>1</v>
      </c>
      <c r="AA52" s="226">
        <v>0</v>
      </c>
      <c r="AB52" s="228">
        <v>1</v>
      </c>
      <c r="AC52" s="228"/>
      <c r="AD52" s="231">
        <v>0</v>
      </c>
      <c r="AE52" s="223" t="s">
        <v>416</v>
      </c>
      <c r="AF52" s="223"/>
      <c r="AG52" s="232" t="s">
        <v>417</v>
      </c>
    </row>
    <row r="53" spans="1:33" x14ac:dyDescent="0.25">
      <c r="A53" s="219"/>
      <c r="B53" s="220"/>
      <c r="C53" s="220"/>
      <c r="D53" s="222" t="s">
        <v>513</v>
      </c>
      <c r="E53" s="229"/>
      <c r="F53" s="231"/>
      <c r="G53" s="229" t="s">
        <v>514</v>
      </c>
      <c r="H53" s="223" t="s">
        <v>515</v>
      </c>
      <c r="I53" s="223"/>
      <c r="J53" s="223"/>
      <c r="K53" s="211"/>
      <c r="L53" s="211"/>
      <c r="M53" s="211"/>
      <c r="N53" s="211"/>
      <c r="O53" s="224"/>
      <c r="P53" s="224"/>
      <c r="Q53" s="211"/>
      <c r="R53" s="211"/>
      <c r="S53" s="225"/>
      <c r="T53" s="225"/>
      <c r="U53" s="211"/>
      <c r="V53" s="211"/>
      <c r="W53" s="226"/>
      <c r="X53" s="229"/>
      <c r="Y53" s="226"/>
      <c r="Z53" s="229"/>
      <c r="AA53" s="226"/>
      <c r="AB53" s="211"/>
      <c r="AC53" s="211"/>
      <c r="AD53" s="231"/>
      <c r="AE53" s="223"/>
      <c r="AF53" s="223"/>
      <c r="AG53" s="230"/>
    </row>
    <row r="54" spans="1:33" ht="16.5" x14ac:dyDescent="0.25">
      <c r="A54" s="219"/>
      <c r="B54" s="220"/>
      <c r="C54" s="220"/>
      <c r="D54" s="222" t="s">
        <v>516</v>
      </c>
      <c r="E54" s="229"/>
      <c r="F54" s="231"/>
      <c r="G54" s="229" t="s">
        <v>280</v>
      </c>
      <c r="H54" s="223" t="s">
        <v>517</v>
      </c>
      <c r="I54" s="223"/>
      <c r="J54" s="223"/>
      <c r="K54" s="211"/>
      <c r="L54" s="211"/>
      <c r="M54" s="228">
        <v>1</v>
      </c>
      <c r="N54" s="228"/>
      <c r="O54" s="224">
        <v>26.817499999999999</v>
      </c>
      <c r="P54" s="224"/>
      <c r="Q54" s="228">
        <v>1</v>
      </c>
      <c r="R54" s="228"/>
      <c r="S54" s="225">
        <v>20.609649000000001</v>
      </c>
      <c r="T54" s="225"/>
      <c r="U54" s="228">
        <v>1</v>
      </c>
      <c r="V54" s="228"/>
      <c r="W54" s="226">
        <v>21.647857999999999</v>
      </c>
      <c r="X54" s="227">
        <v>1</v>
      </c>
      <c r="Y54" s="226">
        <v>22.591574999999999</v>
      </c>
      <c r="Z54" s="227">
        <v>1</v>
      </c>
      <c r="AA54" s="226">
        <v>23.020676000000002</v>
      </c>
      <c r="AB54" s="228">
        <v>1</v>
      </c>
      <c r="AC54" s="228"/>
      <c r="AD54" s="231">
        <v>24.239916000000001</v>
      </c>
      <c r="AE54" s="223" t="s">
        <v>416</v>
      </c>
      <c r="AF54" s="223"/>
      <c r="AG54" s="232" t="s">
        <v>417</v>
      </c>
    </row>
    <row r="55" spans="1:33" ht="16.5" x14ac:dyDescent="0.25">
      <c r="A55" s="219"/>
      <c r="B55" s="220"/>
      <c r="C55" s="220"/>
      <c r="D55" s="222" t="s">
        <v>518</v>
      </c>
      <c r="E55" s="229"/>
      <c r="F55" s="231"/>
      <c r="G55" s="229" t="s">
        <v>282</v>
      </c>
      <c r="H55" s="220" t="s">
        <v>519</v>
      </c>
      <c r="I55" s="220"/>
      <c r="J55" s="220"/>
      <c r="K55" s="211"/>
      <c r="L55" s="211"/>
      <c r="M55" s="228">
        <v>1</v>
      </c>
      <c r="N55" s="228"/>
      <c r="O55" s="224">
        <v>5.7302999999999997</v>
      </c>
      <c r="P55" s="224"/>
      <c r="Q55" s="228">
        <v>1</v>
      </c>
      <c r="R55" s="228"/>
      <c r="S55" s="225">
        <v>5</v>
      </c>
      <c r="T55" s="225"/>
      <c r="U55" s="228">
        <v>1</v>
      </c>
      <c r="V55" s="228"/>
      <c r="W55" s="226">
        <v>5</v>
      </c>
      <c r="X55" s="227">
        <v>1</v>
      </c>
      <c r="Y55" s="226">
        <v>5</v>
      </c>
      <c r="Z55" s="227">
        <v>1</v>
      </c>
      <c r="AA55" s="226">
        <v>5</v>
      </c>
      <c r="AB55" s="228">
        <v>1</v>
      </c>
      <c r="AC55" s="228"/>
      <c r="AD55" s="231">
        <v>5</v>
      </c>
      <c r="AE55" s="223" t="s">
        <v>416</v>
      </c>
      <c r="AF55" s="223"/>
      <c r="AG55" s="232" t="s">
        <v>417</v>
      </c>
    </row>
    <row r="56" spans="1:33" ht="41.25" x14ac:dyDescent="0.25">
      <c r="A56" s="219"/>
      <c r="B56" s="220"/>
      <c r="C56" s="220"/>
      <c r="D56" s="222" t="s">
        <v>520</v>
      </c>
      <c r="E56" s="229"/>
      <c r="F56" s="231"/>
      <c r="G56" s="222" t="s">
        <v>104</v>
      </c>
      <c r="H56" s="220" t="s">
        <v>521</v>
      </c>
      <c r="I56" s="220"/>
      <c r="J56" s="220"/>
      <c r="K56" s="211"/>
      <c r="L56" s="211"/>
      <c r="M56" s="228">
        <v>1</v>
      </c>
      <c r="N56" s="228"/>
      <c r="O56" s="224">
        <v>3.4876999999999998</v>
      </c>
      <c r="P56" s="224"/>
      <c r="Q56" s="228">
        <v>1</v>
      </c>
      <c r="R56" s="228"/>
      <c r="S56" s="225">
        <v>3.6</v>
      </c>
      <c r="T56" s="225"/>
      <c r="U56" s="228">
        <v>1</v>
      </c>
      <c r="V56" s="228"/>
      <c r="W56" s="226">
        <v>3.6</v>
      </c>
      <c r="X56" s="227">
        <v>1</v>
      </c>
      <c r="Y56" s="226">
        <v>3.6</v>
      </c>
      <c r="Z56" s="227">
        <v>1</v>
      </c>
      <c r="AA56" s="226">
        <v>3.6</v>
      </c>
      <c r="AB56" s="228">
        <v>1</v>
      </c>
      <c r="AC56" s="228"/>
      <c r="AD56" s="231">
        <v>3.6</v>
      </c>
      <c r="AE56" s="223" t="s">
        <v>416</v>
      </c>
      <c r="AF56" s="223"/>
      <c r="AG56" s="232" t="s">
        <v>417</v>
      </c>
    </row>
    <row r="57" spans="1:33" x14ac:dyDescent="0.25">
      <c r="A57" s="219"/>
      <c r="B57" s="220"/>
      <c r="C57" s="220"/>
      <c r="D57" s="222" t="s">
        <v>522</v>
      </c>
      <c r="E57" s="229"/>
      <c r="F57" s="231"/>
      <c r="G57" s="229" t="s">
        <v>523</v>
      </c>
      <c r="H57" s="223" t="s">
        <v>524</v>
      </c>
      <c r="I57" s="223"/>
      <c r="J57" s="223"/>
      <c r="K57" s="211"/>
      <c r="L57" s="211"/>
      <c r="M57" s="211"/>
      <c r="N57" s="211"/>
      <c r="O57" s="224"/>
      <c r="P57" s="224"/>
      <c r="Q57" s="211"/>
      <c r="R57" s="211"/>
      <c r="S57" s="225"/>
      <c r="T57" s="225"/>
      <c r="U57" s="211"/>
      <c r="V57" s="211"/>
      <c r="W57" s="226"/>
      <c r="X57" s="229"/>
      <c r="Y57" s="226"/>
      <c r="Z57" s="229"/>
      <c r="AA57" s="226"/>
      <c r="AB57" s="211"/>
      <c r="AC57" s="211"/>
      <c r="AD57" s="231"/>
      <c r="AE57" s="223"/>
      <c r="AF57" s="223"/>
      <c r="AG57" s="230"/>
    </row>
    <row r="58" spans="1:33" ht="16.5" x14ac:dyDescent="0.25">
      <c r="A58" s="219"/>
      <c r="B58" s="220"/>
      <c r="C58" s="220"/>
      <c r="D58" s="222" t="s">
        <v>525</v>
      </c>
      <c r="E58" s="229"/>
      <c r="F58" s="231"/>
      <c r="G58" s="229" t="s">
        <v>285</v>
      </c>
      <c r="H58" s="223" t="s">
        <v>526</v>
      </c>
      <c r="I58" s="223"/>
      <c r="J58" s="223"/>
      <c r="K58" s="211"/>
      <c r="L58" s="211"/>
      <c r="M58" s="228">
        <v>1</v>
      </c>
      <c r="N58" s="228"/>
      <c r="O58" s="224">
        <v>25.5</v>
      </c>
      <c r="P58" s="224"/>
      <c r="Q58" s="228">
        <v>1</v>
      </c>
      <c r="R58" s="228"/>
      <c r="S58" s="225">
        <v>20</v>
      </c>
      <c r="T58" s="225"/>
      <c r="U58" s="228">
        <v>1</v>
      </c>
      <c r="V58" s="228"/>
      <c r="W58" s="226">
        <v>20.7</v>
      </c>
      <c r="X58" s="227">
        <v>1</v>
      </c>
      <c r="Y58" s="226">
        <v>21.5</v>
      </c>
      <c r="Z58" s="227">
        <v>1</v>
      </c>
      <c r="AA58" s="226">
        <v>23</v>
      </c>
      <c r="AB58" s="228">
        <v>1</v>
      </c>
      <c r="AC58" s="228"/>
      <c r="AD58" s="231">
        <v>25</v>
      </c>
      <c r="AE58" s="223" t="s">
        <v>417</v>
      </c>
      <c r="AF58" s="223"/>
      <c r="AG58" s="232" t="s">
        <v>417</v>
      </c>
    </row>
    <row r="59" spans="1:33" ht="16.5" x14ac:dyDescent="0.25">
      <c r="A59" s="219"/>
      <c r="B59" s="220"/>
      <c r="C59" s="220"/>
      <c r="D59" s="222" t="s">
        <v>527</v>
      </c>
      <c r="E59" s="229"/>
      <c r="F59" s="231"/>
      <c r="G59" s="229" t="s">
        <v>287</v>
      </c>
      <c r="H59" s="220" t="s">
        <v>528</v>
      </c>
      <c r="I59" s="220"/>
      <c r="J59" s="220"/>
      <c r="K59" s="211"/>
      <c r="L59" s="211"/>
      <c r="M59" s="228">
        <v>1</v>
      </c>
      <c r="N59" s="228"/>
      <c r="O59" s="224">
        <v>153.01</v>
      </c>
      <c r="P59" s="224"/>
      <c r="Q59" s="228">
        <v>1</v>
      </c>
      <c r="R59" s="228"/>
      <c r="S59" s="225">
        <v>169.5</v>
      </c>
      <c r="T59" s="225"/>
      <c r="U59" s="228">
        <v>1</v>
      </c>
      <c r="V59" s="228"/>
      <c r="W59" s="226">
        <v>169.5</v>
      </c>
      <c r="X59" s="227">
        <v>1</v>
      </c>
      <c r="Y59" s="226">
        <v>169.5</v>
      </c>
      <c r="Z59" s="227">
        <v>1</v>
      </c>
      <c r="AA59" s="226">
        <v>178</v>
      </c>
      <c r="AB59" s="228">
        <v>1</v>
      </c>
      <c r="AC59" s="228"/>
      <c r="AD59" s="231">
        <v>185</v>
      </c>
      <c r="AE59" s="223" t="s">
        <v>417</v>
      </c>
      <c r="AF59" s="223"/>
      <c r="AG59" s="232" t="s">
        <v>417</v>
      </c>
    </row>
    <row r="60" spans="1:33" x14ac:dyDescent="0.25">
      <c r="A60" s="219"/>
      <c r="B60" s="220"/>
      <c r="C60" s="220"/>
      <c r="D60" s="222" t="s">
        <v>529</v>
      </c>
      <c r="E60" s="229"/>
      <c r="F60" s="231"/>
      <c r="G60" s="229" t="s">
        <v>530</v>
      </c>
      <c r="H60" s="223" t="s">
        <v>531</v>
      </c>
      <c r="I60" s="223"/>
      <c r="J60" s="223"/>
      <c r="K60" s="211"/>
      <c r="L60" s="211"/>
      <c r="M60" s="211"/>
      <c r="N60" s="211"/>
      <c r="O60" s="224"/>
      <c r="P60" s="224"/>
      <c r="Q60" s="211"/>
      <c r="R60" s="211"/>
      <c r="S60" s="225"/>
      <c r="T60" s="225"/>
      <c r="U60" s="211"/>
      <c r="V60" s="211"/>
      <c r="W60" s="226"/>
      <c r="X60" s="229"/>
      <c r="Y60" s="226"/>
      <c r="Z60" s="229"/>
      <c r="AA60" s="226"/>
      <c r="AB60" s="211"/>
      <c r="AC60" s="211"/>
      <c r="AD60" s="231"/>
      <c r="AE60" s="223"/>
      <c r="AF60" s="223"/>
      <c r="AG60" s="230"/>
    </row>
    <row r="61" spans="1:33" ht="57.75" x14ac:dyDescent="0.25">
      <c r="A61" s="219"/>
      <c r="B61" s="220"/>
      <c r="C61" s="220"/>
      <c r="D61" s="222" t="s">
        <v>532</v>
      </c>
      <c r="E61" s="229"/>
      <c r="F61" s="231"/>
      <c r="G61" s="222" t="s">
        <v>533</v>
      </c>
      <c r="H61" s="223" t="s">
        <v>534</v>
      </c>
      <c r="I61" s="223"/>
      <c r="J61" s="223"/>
      <c r="K61" s="211"/>
      <c r="L61" s="211"/>
      <c r="M61" s="211"/>
      <c r="N61" s="211"/>
      <c r="O61" s="224"/>
      <c r="P61" s="224"/>
      <c r="Q61" s="211"/>
      <c r="R61" s="211"/>
      <c r="S61" s="225"/>
      <c r="T61" s="225"/>
      <c r="U61" s="211"/>
      <c r="V61" s="211"/>
      <c r="W61" s="226"/>
      <c r="X61" s="229"/>
      <c r="Y61" s="226"/>
      <c r="Z61" s="229"/>
      <c r="AA61" s="226"/>
      <c r="AB61" s="211"/>
      <c r="AC61" s="211"/>
      <c r="AD61" s="231"/>
      <c r="AE61" s="223"/>
      <c r="AF61" s="223"/>
      <c r="AG61" s="230"/>
    </row>
    <row r="62" spans="1:33" ht="24.75" customHeight="1" x14ac:dyDescent="0.25">
      <c r="A62" s="219"/>
      <c r="B62" s="220"/>
      <c r="C62" s="220" t="s">
        <v>431</v>
      </c>
      <c r="D62" s="222" t="s">
        <v>535</v>
      </c>
      <c r="E62" s="229"/>
      <c r="F62" s="220" t="s">
        <v>289</v>
      </c>
      <c r="G62" s="220"/>
      <c r="H62" s="223" t="s">
        <v>536</v>
      </c>
      <c r="I62" s="223"/>
      <c r="J62" s="223"/>
      <c r="K62" s="211"/>
      <c r="L62" s="211"/>
      <c r="M62" s="211"/>
      <c r="N62" s="211"/>
      <c r="O62" s="224"/>
      <c r="P62" s="224"/>
      <c r="Q62" s="211"/>
      <c r="R62" s="211"/>
      <c r="S62" s="225"/>
      <c r="T62" s="225"/>
      <c r="U62" s="211"/>
      <c r="V62" s="211"/>
      <c r="W62" s="226"/>
      <c r="X62" s="229"/>
      <c r="Y62" s="226"/>
      <c r="Z62" s="229"/>
      <c r="AA62" s="226"/>
      <c r="AB62" s="211"/>
      <c r="AC62" s="211"/>
      <c r="AD62" s="231"/>
      <c r="AE62" s="223"/>
      <c r="AF62" s="223"/>
      <c r="AG62" s="230"/>
    </row>
    <row r="63" spans="1:33" ht="49.5" x14ac:dyDescent="0.25">
      <c r="A63" s="219"/>
      <c r="B63" s="220"/>
      <c r="C63" s="220"/>
      <c r="D63" s="222" t="s">
        <v>537</v>
      </c>
      <c r="E63" s="229"/>
      <c r="F63" s="231"/>
      <c r="G63" s="222" t="s">
        <v>538</v>
      </c>
      <c r="H63" s="223" t="s">
        <v>539</v>
      </c>
      <c r="I63" s="223"/>
      <c r="J63" s="223"/>
      <c r="K63" s="211"/>
      <c r="L63" s="211"/>
      <c r="M63" s="211"/>
      <c r="N63" s="211"/>
      <c r="O63" s="224"/>
      <c r="P63" s="224"/>
      <c r="Q63" s="211"/>
      <c r="R63" s="211"/>
      <c r="S63" s="225"/>
      <c r="T63" s="225"/>
      <c r="U63" s="211"/>
      <c r="V63" s="211"/>
      <c r="W63" s="226"/>
      <c r="X63" s="229"/>
      <c r="Y63" s="226"/>
      <c r="Z63" s="229"/>
      <c r="AA63" s="226"/>
      <c r="AB63" s="211"/>
      <c r="AC63" s="211"/>
      <c r="AD63" s="231"/>
      <c r="AE63" s="223"/>
      <c r="AF63" s="223"/>
      <c r="AG63" s="230"/>
    </row>
    <row r="64" spans="1:33" x14ac:dyDescent="0.25">
      <c r="A64" s="219"/>
      <c r="B64" s="220"/>
      <c r="C64" s="220"/>
      <c r="D64" s="222" t="s">
        <v>540</v>
      </c>
      <c r="E64" s="229"/>
      <c r="F64" s="231"/>
      <c r="G64" s="229" t="s">
        <v>541</v>
      </c>
      <c r="H64" s="223" t="s">
        <v>542</v>
      </c>
      <c r="I64" s="223"/>
      <c r="J64" s="223"/>
      <c r="K64" s="211"/>
      <c r="L64" s="211"/>
      <c r="M64" s="211"/>
      <c r="N64" s="211"/>
      <c r="O64" s="224"/>
      <c r="P64" s="224"/>
      <c r="Q64" s="211"/>
      <c r="R64" s="211"/>
      <c r="S64" s="225"/>
      <c r="T64" s="225"/>
      <c r="U64" s="211"/>
      <c r="V64" s="211"/>
      <c r="W64" s="226"/>
      <c r="X64" s="229"/>
      <c r="Y64" s="226"/>
      <c r="Z64" s="229"/>
      <c r="AA64" s="226"/>
      <c r="AB64" s="211"/>
      <c r="AC64" s="211"/>
      <c r="AD64" s="231"/>
      <c r="AE64" s="223"/>
      <c r="AF64" s="223"/>
      <c r="AG64" s="230"/>
    </row>
    <row r="65" spans="1:33" ht="16.5" x14ac:dyDescent="0.25">
      <c r="A65" s="219"/>
      <c r="B65" s="220"/>
      <c r="C65" s="220"/>
      <c r="D65" s="222" t="s">
        <v>543</v>
      </c>
      <c r="E65" s="229"/>
      <c r="F65" s="231"/>
      <c r="G65" s="229" t="s">
        <v>290</v>
      </c>
      <c r="H65" s="223" t="s">
        <v>544</v>
      </c>
      <c r="I65" s="223"/>
      <c r="J65" s="223"/>
      <c r="K65" s="211"/>
      <c r="L65" s="211"/>
      <c r="M65" s="228">
        <v>1</v>
      </c>
      <c r="N65" s="228"/>
      <c r="O65" s="224"/>
      <c r="P65" s="224"/>
      <c r="Q65" s="228">
        <v>1</v>
      </c>
      <c r="R65" s="228"/>
      <c r="S65" s="225">
        <v>0</v>
      </c>
      <c r="T65" s="225"/>
      <c r="U65" s="211" t="s">
        <v>545</v>
      </c>
      <c r="V65" s="211"/>
      <c r="W65" s="226" t="s">
        <v>546</v>
      </c>
      <c r="X65" s="231"/>
      <c r="Y65" s="226" t="s">
        <v>546</v>
      </c>
      <c r="Z65" s="227">
        <v>1</v>
      </c>
      <c r="AA65" s="226">
        <v>0</v>
      </c>
      <c r="AB65" s="228">
        <v>1</v>
      </c>
      <c r="AC65" s="228"/>
      <c r="AD65" s="231">
        <v>0</v>
      </c>
      <c r="AE65" s="223" t="s">
        <v>416</v>
      </c>
      <c r="AF65" s="223"/>
      <c r="AG65" s="232" t="s">
        <v>417</v>
      </c>
    </row>
    <row r="66" spans="1:33" x14ac:dyDescent="0.25">
      <c r="A66" s="219"/>
      <c r="B66" s="220"/>
      <c r="C66" s="220"/>
      <c r="D66" s="222" t="s">
        <v>547</v>
      </c>
      <c r="E66" s="229"/>
      <c r="F66" s="231"/>
      <c r="G66" s="229" t="s">
        <v>548</v>
      </c>
      <c r="H66" s="223" t="s">
        <v>549</v>
      </c>
      <c r="I66" s="223"/>
      <c r="J66" s="223"/>
      <c r="K66" s="211"/>
      <c r="L66" s="211"/>
      <c r="M66" s="211"/>
      <c r="N66" s="211"/>
      <c r="O66" s="224"/>
      <c r="P66" s="224"/>
      <c r="Q66" s="211"/>
      <c r="R66" s="211"/>
      <c r="S66" s="225"/>
      <c r="T66" s="225"/>
      <c r="U66" s="211"/>
      <c r="V66" s="211"/>
      <c r="W66" s="226"/>
      <c r="X66" s="229"/>
      <c r="Y66" s="226"/>
      <c r="Z66" s="229"/>
      <c r="AA66" s="226"/>
      <c r="AB66" s="211"/>
      <c r="AC66" s="211"/>
      <c r="AD66" s="231"/>
      <c r="AE66" s="223"/>
      <c r="AF66" s="223"/>
      <c r="AG66" s="230"/>
    </row>
    <row r="67" spans="1:33" x14ac:dyDescent="0.25">
      <c r="A67" s="219"/>
      <c r="B67" s="220"/>
      <c r="C67" s="220"/>
      <c r="D67" s="222" t="s">
        <v>550</v>
      </c>
      <c r="E67" s="229"/>
      <c r="F67" s="231"/>
      <c r="G67" s="229" t="s">
        <v>551</v>
      </c>
      <c r="H67" s="223" t="s">
        <v>552</v>
      </c>
      <c r="I67" s="223"/>
      <c r="J67" s="223"/>
      <c r="K67" s="211"/>
      <c r="L67" s="211"/>
      <c r="M67" s="211"/>
      <c r="N67" s="211"/>
      <c r="O67" s="224"/>
      <c r="P67" s="224"/>
      <c r="Q67" s="211"/>
      <c r="R67" s="211"/>
      <c r="S67" s="225"/>
      <c r="T67" s="225"/>
      <c r="U67" s="211"/>
      <c r="V67" s="211"/>
      <c r="W67" s="226"/>
      <c r="X67" s="229"/>
      <c r="Y67" s="226"/>
      <c r="Z67" s="229"/>
      <c r="AA67" s="226"/>
      <c r="AB67" s="211"/>
      <c r="AC67" s="211"/>
      <c r="AD67" s="231"/>
      <c r="AE67" s="223"/>
      <c r="AF67" s="223"/>
      <c r="AG67" s="230"/>
    </row>
    <row r="68" spans="1:33" x14ac:dyDescent="0.25">
      <c r="A68" s="219"/>
      <c r="B68" s="220"/>
      <c r="C68" s="220"/>
      <c r="D68" s="222" t="s">
        <v>553</v>
      </c>
      <c r="E68" s="229"/>
      <c r="F68" s="231"/>
      <c r="G68" s="229" t="s">
        <v>554</v>
      </c>
      <c r="H68" s="223" t="s">
        <v>555</v>
      </c>
      <c r="I68" s="223"/>
      <c r="J68" s="223"/>
      <c r="K68" s="211"/>
      <c r="L68" s="211"/>
      <c r="M68" s="211"/>
      <c r="N68" s="211"/>
      <c r="O68" s="224"/>
      <c r="P68" s="224"/>
      <c r="Q68" s="211"/>
      <c r="R68" s="211"/>
      <c r="S68" s="225"/>
      <c r="T68" s="225"/>
      <c r="U68" s="211"/>
      <c r="V68" s="211"/>
      <c r="W68" s="226"/>
      <c r="X68" s="229"/>
      <c r="Y68" s="226"/>
      <c r="Z68" s="229"/>
      <c r="AA68" s="226"/>
      <c r="AB68" s="211"/>
      <c r="AC68" s="211"/>
      <c r="AD68" s="231"/>
      <c r="AE68" s="223"/>
      <c r="AF68" s="223"/>
      <c r="AG68" s="230"/>
    </row>
    <row r="69" spans="1:33" ht="49.5" x14ac:dyDescent="0.25">
      <c r="A69" s="219"/>
      <c r="B69" s="220"/>
      <c r="C69" s="220"/>
      <c r="D69" s="222" t="s">
        <v>556</v>
      </c>
      <c r="E69" s="229"/>
      <c r="F69" s="231"/>
      <c r="G69" s="222" t="s">
        <v>292</v>
      </c>
      <c r="H69" s="220" t="s">
        <v>557</v>
      </c>
      <c r="I69" s="220"/>
      <c r="J69" s="220"/>
      <c r="K69" s="211"/>
      <c r="L69" s="211"/>
      <c r="M69" s="228">
        <v>1</v>
      </c>
      <c r="N69" s="228"/>
      <c r="O69" s="224"/>
      <c r="P69" s="224"/>
      <c r="Q69" s="228">
        <v>1</v>
      </c>
      <c r="R69" s="228"/>
      <c r="S69" s="225">
        <v>0</v>
      </c>
      <c r="T69" s="225"/>
      <c r="U69" s="211"/>
      <c r="V69" s="211"/>
      <c r="W69" s="226" t="s">
        <v>546</v>
      </c>
      <c r="X69" s="229"/>
      <c r="Y69" s="226" t="s">
        <v>545</v>
      </c>
      <c r="Z69" s="229"/>
      <c r="AA69" s="226" t="s">
        <v>545</v>
      </c>
      <c r="AB69" s="217"/>
      <c r="AC69" s="217"/>
      <c r="AD69" s="231">
        <v>0</v>
      </c>
      <c r="AE69" s="223" t="s">
        <v>417</v>
      </c>
      <c r="AF69" s="223"/>
      <c r="AG69" s="232" t="s">
        <v>417</v>
      </c>
    </row>
    <row r="70" spans="1:33" ht="57.75" x14ac:dyDescent="0.25">
      <c r="A70" s="219"/>
      <c r="B70" s="220"/>
      <c r="C70" s="220"/>
      <c r="D70" s="222" t="s">
        <v>558</v>
      </c>
      <c r="E70" s="229"/>
      <c r="F70" s="231"/>
      <c r="G70" s="222" t="s">
        <v>294</v>
      </c>
      <c r="H70" s="220" t="s">
        <v>559</v>
      </c>
      <c r="I70" s="220"/>
      <c r="J70" s="220"/>
      <c r="K70" s="211"/>
      <c r="L70" s="211"/>
      <c r="M70" s="228">
        <v>1</v>
      </c>
      <c r="N70" s="228"/>
      <c r="O70" s="224"/>
      <c r="P70" s="224"/>
      <c r="Q70" s="228">
        <v>1</v>
      </c>
      <c r="R70" s="228"/>
      <c r="S70" s="225">
        <v>0</v>
      </c>
      <c r="T70" s="225"/>
      <c r="U70" s="228">
        <v>1</v>
      </c>
      <c r="V70" s="228"/>
      <c r="W70" s="226">
        <v>0</v>
      </c>
      <c r="X70" s="227">
        <v>1</v>
      </c>
      <c r="Y70" s="226">
        <v>13</v>
      </c>
      <c r="Z70" s="227">
        <v>1</v>
      </c>
      <c r="AA70" s="226">
        <v>0</v>
      </c>
      <c r="AB70" s="228">
        <v>1</v>
      </c>
      <c r="AC70" s="228"/>
      <c r="AD70" s="231">
        <v>0</v>
      </c>
      <c r="AE70" s="223" t="s">
        <v>417</v>
      </c>
      <c r="AF70" s="223"/>
      <c r="AG70" s="232" t="s">
        <v>417</v>
      </c>
    </row>
    <row r="71" spans="1:33" x14ac:dyDescent="0.25">
      <c r="A71" s="219"/>
      <c r="B71" s="220"/>
      <c r="C71" s="220"/>
      <c r="D71" s="222" t="s">
        <v>560</v>
      </c>
      <c r="E71" s="229"/>
      <c r="F71" s="223" t="s">
        <v>296</v>
      </c>
      <c r="G71" s="223"/>
      <c r="H71" s="223" t="s">
        <v>561</v>
      </c>
      <c r="I71" s="223"/>
      <c r="J71" s="223"/>
      <c r="K71" s="211"/>
      <c r="L71" s="211"/>
      <c r="M71" s="211"/>
      <c r="N71" s="211"/>
      <c r="O71" s="224"/>
      <c r="P71" s="224"/>
      <c r="Q71" s="211"/>
      <c r="R71" s="211"/>
      <c r="S71" s="225"/>
      <c r="T71" s="225"/>
      <c r="U71" s="211"/>
      <c r="V71" s="211"/>
      <c r="W71" s="226"/>
      <c r="X71" s="229"/>
      <c r="Y71" s="226"/>
      <c r="Z71" s="229"/>
      <c r="AA71" s="226"/>
      <c r="AB71" s="211"/>
      <c r="AC71" s="211"/>
      <c r="AD71" s="231"/>
      <c r="AE71" s="223"/>
      <c r="AF71" s="223"/>
      <c r="AG71" s="230"/>
    </row>
    <row r="72" spans="1:33" x14ac:dyDescent="0.25">
      <c r="A72" s="219"/>
      <c r="B72" s="220"/>
      <c r="C72" s="220"/>
      <c r="D72" s="222" t="s">
        <v>562</v>
      </c>
      <c r="E72" s="229"/>
      <c r="F72" s="231"/>
      <c r="G72" s="229" t="s">
        <v>563</v>
      </c>
      <c r="H72" s="223" t="s">
        <v>564</v>
      </c>
      <c r="I72" s="223"/>
      <c r="J72" s="223"/>
      <c r="K72" s="211"/>
      <c r="L72" s="211"/>
      <c r="M72" s="211"/>
      <c r="N72" s="211"/>
      <c r="O72" s="224"/>
      <c r="P72" s="224"/>
      <c r="Q72" s="211"/>
      <c r="R72" s="211"/>
      <c r="S72" s="225"/>
      <c r="T72" s="225"/>
      <c r="U72" s="211"/>
      <c r="V72" s="211"/>
      <c r="W72" s="226"/>
      <c r="X72" s="229"/>
      <c r="Y72" s="226"/>
      <c r="Z72" s="229"/>
      <c r="AA72" s="226"/>
      <c r="AB72" s="211"/>
      <c r="AC72" s="211"/>
      <c r="AD72" s="231"/>
      <c r="AE72" s="223"/>
      <c r="AF72" s="223"/>
      <c r="AG72" s="230"/>
    </row>
    <row r="73" spans="1:33" ht="16.5" x14ac:dyDescent="0.25">
      <c r="A73" s="219"/>
      <c r="B73" s="220"/>
      <c r="C73" s="220"/>
      <c r="D73" s="222" t="s">
        <v>565</v>
      </c>
      <c r="E73" s="229"/>
      <c r="F73" s="231"/>
      <c r="G73" s="229" t="s">
        <v>98</v>
      </c>
      <c r="H73" s="223" t="s">
        <v>566</v>
      </c>
      <c r="I73" s="223"/>
      <c r="J73" s="223"/>
      <c r="K73" s="211"/>
      <c r="L73" s="211"/>
      <c r="M73" s="228">
        <v>1</v>
      </c>
      <c r="N73" s="228"/>
      <c r="O73" s="224">
        <v>24.620799999999999</v>
      </c>
      <c r="P73" s="224"/>
      <c r="Q73" s="228">
        <v>1</v>
      </c>
      <c r="R73" s="228"/>
      <c r="S73" s="225">
        <v>25</v>
      </c>
      <c r="T73" s="225"/>
      <c r="U73" s="228">
        <v>1</v>
      </c>
      <c r="V73" s="228"/>
      <c r="W73" s="226">
        <v>25</v>
      </c>
      <c r="X73" s="227">
        <v>1</v>
      </c>
      <c r="Y73" s="226">
        <v>25</v>
      </c>
      <c r="Z73" s="227">
        <v>1</v>
      </c>
      <c r="AA73" s="226">
        <v>25</v>
      </c>
      <c r="AB73" s="228">
        <v>1</v>
      </c>
      <c r="AC73" s="228"/>
      <c r="AD73" s="231">
        <v>25</v>
      </c>
      <c r="AE73" s="223" t="s">
        <v>416</v>
      </c>
      <c r="AF73" s="223"/>
      <c r="AG73" s="232" t="s">
        <v>417</v>
      </c>
    </row>
    <row r="74" spans="1:33" ht="16.5" x14ac:dyDescent="0.25">
      <c r="A74" s="219"/>
      <c r="B74" s="220"/>
      <c r="C74" s="220"/>
      <c r="D74" s="222" t="s">
        <v>567</v>
      </c>
      <c r="E74" s="229"/>
      <c r="F74" s="231"/>
      <c r="G74" s="229" t="s">
        <v>298</v>
      </c>
      <c r="H74" s="220" t="s">
        <v>568</v>
      </c>
      <c r="I74" s="220"/>
      <c r="J74" s="220"/>
      <c r="K74" s="211"/>
      <c r="L74" s="211"/>
      <c r="M74" s="228">
        <v>1</v>
      </c>
      <c r="N74" s="228"/>
      <c r="O74" s="224">
        <v>13.5</v>
      </c>
      <c r="P74" s="224"/>
      <c r="Q74" s="228">
        <v>1</v>
      </c>
      <c r="R74" s="228"/>
      <c r="S74" s="225">
        <v>13.5</v>
      </c>
      <c r="T74" s="225"/>
      <c r="U74" s="228">
        <v>1</v>
      </c>
      <c r="V74" s="228"/>
      <c r="W74" s="226">
        <v>13.5</v>
      </c>
      <c r="X74" s="227">
        <v>1</v>
      </c>
      <c r="Y74" s="226">
        <v>14.5</v>
      </c>
      <c r="Z74" s="227">
        <v>1</v>
      </c>
      <c r="AA74" s="226">
        <v>14.7</v>
      </c>
      <c r="AB74" s="228">
        <v>1</v>
      </c>
      <c r="AC74" s="228"/>
      <c r="AD74" s="231">
        <v>15.5</v>
      </c>
      <c r="AE74" s="223" t="s">
        <v>417</v>
      </c>
      <c r="AF74" s="223"/>
      <c r="AG74" s="232" t="s">
        <v>417</v>
      </c>
    </row>
    <row r="75" spans="1:33" ht="16.5" x14ac:dyDescent="0.25">
      <c r="A75" s="219"/>
      <c r="B75" s="220"/>
      <c r="C75" s="220"/>
      <c r="D75" s="222" t="s">
        <v>569</v>
      </c>
      <c r="E75" s="229"/>
      <c r="F75" s="231"/>
      <c r="G75" s="229" t="s">
        <v>300</v>
      </c>
      <c r="H75" s="220" t="s">
        <v>570</v>
      </c>
      <c r="I75" s="220"/>
      <c r="J75" s="220"/>
      <c r="K75" s="211"/>
      <c r="L75" s="211"/>
      <c r="M75" s="228">
        <v>1</v>
      </c>
      <c r="N75" s="228"/>
      <c r="O75" s="224">
        <v>165.83519999999999</v>
      </c>
      <c r="P75" s="224"/>
      <c r="Q75" s="228">
        <v>1</v>
      </c>
      <c r="R75" s="228"/>
      <c r="S75" s="225">
        <v>166</v>
      </c>
      <c r="T75" s="225"/>
      <c r="U75" s="228">
        <v>1</v>
      </c>
      <c r="V75" s="228"/>
      <c r="W75" s="226">
        <v>166</v>
      </c>
      <c r="X75" s="227">
        <v>1</v>
      </c>
      <c r="Y75" s="226">
        <v>170</v>
      </c>
      <c r="Z75" s="227">
        <v>1</v>
      </c>
      <c r="AA75" s="226">
        <v>180</v>
      </c>
      <c r="AB75" s="228">
        <v>1</v>
      </c>
      <c r="AC75" s="228"/>
      <c r="AD75" s="231">
        <v>190</v>
      </c>
      <c r="AE75" s="223" t="s">
        <v>417</v>
      </c>
      <c r="AF75" s="223"/>
      <c r="AG75" s="232" t="s">
        <v>417</v>
      </c>
    </row>
    <row r="76" spans="1:33" ht="24.75" customHeight="1" x14ac:dyDescent="0.25">
      <c r="A76" s="219"/>
      <c r="B76" s="220"/>
      <c r="C76" s="220"/>
      <c r="D76" s="222" t="s">
        <v>571</v>
      </c>
      <c r="E76" s="229"/>
      <c r="F76" s="220" t="s">
        <v>302</v>
      </c>
      <c r="G76" s="220"/>
      <c r="H76" s="223" t="s">
        <v>572</v>
      </c>
      <c r="I76" s="223"/>
      <c r="J76" s="223"/>
      <c r="K76" s="211"/>
      <c r="L76" s="211"/>
      <c r="M76" s="211"/>
      <c r="N76" s="211"/>
      <c r="O76" s="224"/>
      <c r="P76" s="224"/>
      <c r="Q76" s="211"/>
      <c r="R76" s="211"/>
      <c r="S76" s="225"/>
      <c r="T76" s="225"/>
      <c r="U76" s="211"/>
      <c r="V76" s="211"/>
      <c r="W76" s="226"/>
      <c r="X76" s="229"/>
      <c r="Y76" s="226"/>
      <c r="Z76" s="229"/>
      <c r="AA76" s="226"/>
      <c r="AB76" s="211"/>
      <c r="AC76" s="211"/>
      <c r="AD76" s="231"/>
      <c r="AE76" s="223"/>
      <c r="AF76" s="223"/>
      <c r="AG76" s="230"/>
    </row>
    <row r="77" spans="1:33" x14ac:dyDescent="0.25">
      <c r="A77" s="219"/>
      <c r="B77" s="220"/>
      <c r="C77" s="220"/>
      <c r="D77" s="222" t="s">
        <v>573</v>
      </c>
      <c r="E77" s="229"/>
      <c r="F77" s="231"/>
      <c r="G77" s="229" t="s">
        <v>574</v>
      </c>
      <c r="H77" s="223" t="s">
        <v>575</v>
      </c>
      <c r="I77" s="223"/>
      <c r="J77" s="223"/>
      <c r="K77" s="211"/>
      <c r="L77" s="211"/>
      <c r="M77" s="211"/>
      <c r="N77" s="211"/>
      <c r="O77" s="224"/>
      <c r="P77" s="224"/>
      <c r="Q77" s="211"/>
      <c r="R77" s="211"/>
      <c r="S77" s="225"/>
      <c r="T77" s="225"/>
      <c r="U77" s="211"/>
      <c r="V77" s="211"/>
      <c r="W77" s="226"/>
      <c r="X77" s="229"/>
      <c r="Y77" s="226"/>
      <c r="Z77" s="229"/>
      <c r="AA77" s="226"/>
      <c r="AB77" s="211"/>
      <c r="AC77" s="211"/>
      <c r="AD77" s="231"/>
      <c r="AE77" s="223"/>
      <c r="AF77" s="223"/>
      <c r="AG77" s="230"/>
    </row>
    <row r="78" spans="1:33" ht="16.5" x14ac:dyDescent="0.25">
      <c r="A78" s="219"/>
      <c r="B78" s="220"/>
      <c r="C78" s="220"/>
      <c r="D78" s="222" t="s">
        <v>576</v>
      </c>
      <c r="E78" s="229"/>
      <c r="F78" s="231"/>
      <c r="G78" s="229" t="s">
        <v>303</v>
      </c>
      <c r="H78" s="223" t="s">
        <v>577</v>
      </c>
      <c r="I78" s="223"/>
      <c r="J78" s="223"/>
      <c r="K78" s="211"/>
      <c r="L78" s="211"/>
      <c r="M78" s="228">
        <v>1</v>
      </c>
      <c r="N78" s="228"/>
      <c r="O78" s="224">
        <v>43.14</v>
      </c>
      <c r="P78" s="224"/>
      <c r="Q78" s="228">
        <v>1</v>
      </c>
      <c r="R78" s="228"/>
      <c r="S78" s="225">
        <v>15</v>
      </c>
      <c r="T78" s="225"/>
      <c r="U78" s="228">
        <v>1</v>
      </c>
      <c r="V78" s="228"/>
      <c r="W78" s="226">
        <v>15</v>
      </c>
      <c r="X78" s="227">
        <v>1</v>
      </c>
      <c r="Y78" s="226">
        <v>17</v>
      </c>
      <c r="Z78" s="227">
        <v>1</v>
      </c>
      <c r="AA78" s="226">
        <v>17.25</v>
      </c>
      <c r="AB78" s="228">
        <v>1</v>
      </c>
      <c r="AC78" s="228"/>
      <c r="AD78" s="231">
        <v>18</v>
      </c>
      <c r="AE78" s="223" t="s">
        <v>417</v>
      </c>
      <c r="AF78" s="223"/>
      <c r="AG78" s="232" t="s">
        <v>417</v>
      </c>
    </row>
    <row r="79" spans="1:33" ht="16.5" x14ac:dyDescent="0.25">
      <c r="A79" s="219"/>
      <c r="B79" s="220"/>
      <c r="C79" s="220"/>
      <c r="D79" s="222" t="s">
        <v>578</v>
      </c>
      <c r="E79" s="229"/>
      <c r="F79" s="231"/>
      <c r="G79" s="229" t="s">
        <v>305</v>
      </c>
      <c r="H79" s="223" t="s">
        <v>579</v>
      </c>
      <c r="I79" s="223"/>
      <c r="J79" s="223"/>
      <c r="K79" s="211"/>
      <c r="L79" s="211"/>
      <c r="M79" s="211"/>
      <c r="N79" s="211"/>
      <c r="O79" s="224"/>
      <c r="P79" s="224"/>
      <c r="Q79" s="228">
        <v>1</v>
      </c>
      <c r="R79" s="228"/>
      <c r="S79" s="225">
        <v>12</v>
      </c>
      <c r="T79" s="225"/>
      <c r="U79" s="228">
        <v>1</v>
      </c>
      <c r="V79" s="228"/>
      <c r="W79" s="226">
        <v>12</v>
      </c>
      <c r="X79" s="227">
        <v>1</v>
      </c>
      <c r="Y79" s="226">
        <v>15</v>
      </c>
      <c r="Z79" s="227">
        <v>1</v>
      </c>
      <c r="AA79" s="226">
        <v>15</v>
      </c>
      <c r="AB79" s="228">
        <v>1</v>
      </c>
      <c r="AC79" s="228"/>
      <c r="AD79" s="231">
        <v>15.5</v>
      </c>
      <c r="AE79" s="223" t="s">
        <v>417</v>
      </c>
      <c r="AF79" s="223"/>
      <c r="AG79" s="232" t="s">
        <v>417</v>
      </c>
    </row>
    <row r="80" spans="1:33" x14ac:dyDescent="0.25">
      <c r="A80" s="219"/>
      <c r="B80" s="220"/>
      <c r="C80" s="220"/>
      <c r="D80" s="222" t="s">
        <v>580</v>
      </c>
      <c r="E80" s="229"/>
      <c r="F80" s="231"/>
      <c r="G80" s="229" t="s">
        <v>581</v>
      </c>
      <c r="H80" s="223" t="s">
        <v>582</v>
      </c>
      <c r="I80" s="223"/>
      <c r="J80" s="223"/>
      <c r="K80" s="211"/>
      <c r="L80" s="211"/>
      <c r="M80" s="211"/>
      <c r="N80" s="211"/>
      <c r="O80" s="224"/>
      <c r="P80" s="224"/>
      <c r="Q80" s="211"/>
      <c r="R80" s="211"/>
      <c r="S80" s="225"/>
      <c r="T80" s="225"/>
      <c r="U80" s="211"/>
      <c r="V80" s="211"/>
      <c r="W80" s="226"/>
      <c r="X80" s="229"/>
      <c r="Y80" s="226"/>
      <c r="Z80" s="229"/>
      <c r="AA80" s="226"/>
      <c r="AB80" s="211"/>
      <c r="AC80" s="211"/>
      <c r="AD80" s="231"/>
      <c r="AE80" s="223"/>
      <c r="AF80" s="223"/>
      <c r="AG80" s="230"/>
    </row>
    <row r="81" spans="1:33" ht="41.25" x14ac:dyDescent="0.25">
      <c r="A81" s="219"/>
      <c r="B81" s="220"/>
      <c r="C81" s="220"/>
      <c r="D81" s="222" t="s">
        <v>583</v>
      </c>
      <c r="E81" s="229"/>
      <c r="F81" s="231"/>
      <c r="G81" s="222" t="s">
        <v>307</v>
      </c>
      <c r="H81" s="223" t="s">
        <v>584</v>
      </c>
      <c r="I81" s="223"/>
      <c r="J81" s="223"/>
      <c r="K81" s="211"/>
      <c r="L81" s="211"/>
      <c r="M81" s="211"/>
      <c r="N81" s="211"/>
      <c r="O81" s="224"/>
      <c r="P81" s="224"/>
      <c r="Q81" s="228">
        <v>1</v>
      </c>
      <c r="R81" s="228"/>
      <c r="S81" s="225">
        <v>0</v>
      </c>
      <c r="T81" s="225"/>
      <c r="U81" s="211"/>
      <c r="V81" s="211"/>
      <c r="W81" s="226" t="s">
        <v>546</v>
      </c>
      <c r="X81" s="231"/>
      <c r="Y81" s="226" t="s">
        <v>546</v>
      </c>
      <c r="Z81" s="231"/>
      <c r="AA81" s="226" t="s">
        <v>546</v>
      </c>
      <c r="AB81" s="211"/>
      <c r="AC81" s="211"/>
      <c r="AD81" s="231" t="s">
        <v>546</v>
      </c>
      <c r="AE81" s="223" t="s">
        <v>416</v>
      </c>
      <c r="AF81" s="223"/>
      <c r="AG81" s="232" t="s">
        <v>417</v>
      </c>
    </row>
    <row r="82" spans="1:33" ht="57.75" x14ac:dyDescent="0.25">
      <c r="A82" s="219"/>
      <c r="B82" s="220"/>
      <c r="C82" s="220"/>
      <c r="D82" s="222" t="s">
        <v>585</v>
      </c>
      <c r="E82" s="229"/>
      <c r="F82" s="231"/>
      <c r="G82" s="222" t="s">
        <v>586</v>
      </c>
      <c r="H82" s="223" t="s">
        <v>587</v>
      </c>
      <c r="I82" s="223"/>
      <c r="J82" s="223"/>
      <c r="K82" s="211"/>
      <c r="L82" s="211"/>
      <c r="M82" s="211"/>
      <c r="N82" s="211"/>
      <c r="O82" s="224"/>
      <c r="P82" s="224"/>
      <c r="Q82" s="211"/>
      <c r="R82" s="211"/>
      <c r="S82" s="225"/>
      <c r="T82" s="225"/>
      <c r="U82" s="211"/>
      <c r="V82" s="211"/>
      <c r="W82" s="226"/>
      <c r="X82" s="229"/>
      <c r="Y82" s="226"/>
      <c r="Z82" s="229"/>
      <c r="AA82" s="226"/>
      <c r="AB82" s="211"/>
      <c r="AC82" s="211"/>
      <c r="AD82" s="231"/>
      <c r="AE82" s="223"/>
      <c r="AF82" s="223"/>
      <c r="AG82" s="230"/>
    </row>
    <row r="83" spans="1:33" ht="66" x14ac:dyDescent="0.25">
      <c r="A83" s="219"/>
      <c r="B83" s="220"/>
      <c r="C83" s="220"/>
      <c r="D83" s="222" t="s">
        <v>588</v>
      </c>
      <c r="E83" s="229"/>
      <c r="F83" s="231"/>
      <c r="G83" s="222" t="s">
        <v>589</v>
      </c>
      <c r="H83" s="223" t="s">
        <v>590</v>
      </c>
      <c r="I83" s="223"/>
      <c r="J83" s="223"/>
      <c r="K83" s="211"/>
      <c r="L83" s="211"/>
      <c r="M83" s="211"/>
      <c r="N83" s="211"/>
      <c r="O83" s="224"/>
      <c r="P83" s="224"/>
      <c r="Q83" s="211"/>
      <c r="R83" s="211"/>
      <c r="S83" s="225"/>
      <c r="T83" s="225"/>
      <c r="U83" s="211"/>
      <c r="V83" s="211"/>
      <c r="W83" s="226"/>
      <c r="X83" s="229"/>
      <c r="Y83" s="226"/>
      <c r="Z83" s="229"/>
      <c r="AA83" s="226"/>
      <c r="AB83" s="211"/>
      <c r="AC83" s="211"/>
      <c r="AD83" s="231"/>
      <c r="AE83" s="223"/>
      <c r="AF83" s="223"/>
      <c r="AG83" s="230"/>
    </row>
    <row r="84" spans="1:33" x14ac:dyDescent="0.25">
      <c r="A84" s="219"/>
      <c r="B84" s="220"/>
      <c r="C84" s="221"/>
      <c r="D84" s="222" t="s">
        <v>591</v>
      </c>
      <c r="E84" s="229"/>
      <c r="F84" s="231"/>
      <c r="G84" s="229" t="s">
        <v>592</v>
      </c>
      <c r="H84" s="223" t="s">
        <v>593</v>
      </c>
      <c r="I84" s="223"/>
      <c r="J84" s="223"/>
      <c r="K84" s="211"/>
      <c r="L84" s="211"/>
      <c r="M84" s="211"/>
      <c r="N84" s="211"/>
      <c r="O84" s="224"/>
      <c r="P84" s="224"/>
      <c r="Q84" s="211"/>
      <c r="R84" s="211"/>
      <c r="S84" s="225"/>
      <c r="T84" s="225"/>
      <c r="U84" s="211"/>
      <c r="V84" s="211"/>
      <c r="W84" s="226"/>
      <c r="X84" s="229"/>
      <c r="Y84" s="226"/>
      <c r="Z84" s="229"/>
      <c r="AA84" s="226"/>
      <c r="AB84" s="211"/>
      <c r="AC84" s="211"/>
      <c r="AD84" s="231"/>
      <c r="AE84" s="223"/>
      <c r="AF84" s="223"/>
      <c r="AG84" s="230"/>
    </row>
    <row r="85" spans="1:33" x14ac:dyDescent="0.25">
      <c r="A85" s="219"/>
      <c r="B85" s="220"/>
      <c r="C85" s="221"/>
      <c r="D85" s="222" t="s">
        <v>594</v>
      </c>
      <c r="E85" s="229"/>
      <c r="F85" s="223" t="s">
        <v>309</v>
      </c>
      <c r="G85" s="223"/>
      <c r="H85" s="223"/>
      <c r="I85" s="223"/>
      <c r="J85" s="223"/>
      <c r="K85" s="211"/>
      <c r="L85" s="211"/>
      <c r="M85" s="211"/>
      <c r="N85" s="211"/>
      <c r="O85" s="224"/>
      <c r="P85" s="224"/>
      <c r="Q85" s="211"/>
      <c r="R85" s="211"/>
      <c r="S85" s="225"/>
      <c r="T85" s="225"/>
      <c r="U85" s="211"/>
      <c r="V85" s="211"/>
      <c r="W85" s="226"/>
      <c r="X85" s="229"/>
      <c r="Y85" s="226"/>
      <c r="Z85" s="229"/>
      <c r="AA85" s="226"/>
      <c r="AB85" s="211"/>
      <c r="AC85" s="211"/>
      <c r="AD85" s="231"/>
      <c r="AE85" s="223"/>
      <c r="AF85" s="223"/>
      <c r="AG85" s="230"/>
    </row>
    <row r="86" spans="1:33" x14ac:dyDescent="0.25">
      <c r="A86" s="219"/>
      <c r="B86" s="220"/>
      <c r="C86" s="221"/>
      <c r="D86" s="222" t="s">
        <v>595</v>
      </c>
      <c r="E86" s="229"/>
      <c r="F86" s="231"/>
      <c r="G86" s="229" t="s">
        <v>310</v>
      </c>
      <c r="H86" s="223"/>
      <c r="I86" s="223"/>
      <c r="J86" s="223"/>
      <c r="K86" s="211"/>
      <c r="L86" s="211"/>
      <c r="M86" s="211"/>
      <c r="N86" s="211"/>
      <c r="O86" s="224"/>
      <c r="P86" s="224"/>
      <c r="Q86" s="211"/>
      <c r="R86" s="211"/>
      <c r="S86" s="225"/>
      <c r="T86" s="225"/>
      <c r="U86" s="211"/>
      <c r="V86" s="211"/>
      <c r="W86" s="226"/>
      <c r="X86" s="229"/>
      <c r="Y86" s="226"/>
      <c r="Z86" s="229"/>
      <c r="AA86" s="226"/>
      <c r="AB86" s="211"/>
      <c r="AC86" s="211"/>
      <c r="AD86" s="231"/>
      <c r="AE86" s="223"/>
      <c r="AF86" s="223"/>
      <c r="AG86" s="230"/>
    </row>
    <row r="87" spans="1:33" x14ac:dyDescent="0.25">
      <c r="A87" s="219"/>
      <c r="B87" s="231"/>
      <c r="C87" s="231"/>
      <c r="D87" s="222"/>
      <c r="E87" s="229"/>
      <c r="F87" s="231"/>
      <c r="G87" s="231"/>
      <c r="H87" s="211"/>
      <c r="I87" s="211"/>
      <c r="J87" s="211"/>
      <c r="K87" s="211"/>
      <c r="L87" s="211"/>
      <c r="M87" s="211"/>
      <c r="N87" s="211"/>
      <c r="O87" s="224"/>
      <c r="P87" s="224"/>
      <c r="Q87" s="211"/>
      <c r="R87" s="211"/>
      <c r="S87" s="225"/>
      <c r="T87" s="225"/>
      <c r="U87" s="211"/>
      <c r="V87" s="211"/>
      <c r="W87" s="226"/>
      <c r="X87" s="229"/>
      <c r="Y87" s="226"/>
      <c r="Z87" s="229"/>
      <c r="AA87" s="226"/>
      <c r="AB87" s="211"/>
      <c r="AC87" s="211"/>
      <c r="AD87" s="231"/>
      <c r="AE87" s="223"/>
      <c r="AF87" s="223"/>
      <c r="AG87" s="230"/>
    </row>
    <row r="88" spans="1:33" x14ac:dyDescent="0.25">
      <c r="A88" s="219"/>
      <c r="B88" s="231"/>
      <c r="C88" s="231"/>
      <c r="D88" s="222">
        <v>7</v>
      </c>
      <c r="E88" s="223" t="s">
        <v>311</v>
      </c>
      <c r="F88" s="223"/>
      <c r="G88" s="223"/>
      <c r="H88" s="211"/>
      <c r="I88" s="211"/>
      <c r="J88" s="211"/>
      <c r="K88" s="211"/>
      <c r="L88" s="211"/>
      <c r="M88" s="211"/>
      <c r="N88" s="211"/>
      <c r="O88" s="224"/>
      <c r="P88" s="224"/>
      <c r="Q88" s="211"/>
      <c r="R88" s="211"/>
      <c r="S88" s="225"/>
      <c r="T88" s="225"/>
      <c r="U88" s="211"/>
      <c r="V88" s="211"/>
      <c r="W88" s="226"/>
      <c r="X88" s="229"/>
      <c r="Y88" s="226"/>
      <c r="Z88" s="229"/>
      <c r="AA88" s="226"/>
      <c r="AB88" s="211"/>
      <c r="AC88" s="211"/>
      <c r="AD88" s="231"/>
      <c r="AE88" s="223"/>
      <c r="AF88" s="223"/>
      <c r="AG88" s="230"/>
    </row>
    <row r="89" spans="1:33" x14ac:dyDescent="0.25">
      <c r="A89" s="219"/>
      <c r="B89" s="231"/>
      <c r="C89" s="231"/>
      <c r="D89" s="222">
        <v>7.01</v>
      </c>
      <c r="E89" s="223" t="s">
        <v>312</v>
      </c>
      <c r="F89" s="223"/>
      <c r="G89" s="223"/>
      <c r="H89" s="211"/>
      <c r="I89" s="211"/>
      <c r="J89" s="211"/>
      <c r="K89" s="211"/>
      <c r="L89" s="211"/>
      <c r="M89" s="211"/>
      <c r="N89" s="211"/>
      <c r="O89" s="224"/>
      <c r="P89" s="224"/>
      <c r="Q89" s="211"/>
      <c r="R89" s="211"/>
      <c r="S89" s="225"/>
      <c r="T89" s="225"/>
      <c r="U89" s="211"/>
      <c r="V89" s="211"/>
      <c r="W89" s="226"/>
      <c r="X89" s="229"/>
      <c r="Y89" s="226"/>
      <c r="Z89" s="229"/>
      <c r="AA89" s="226"/>
      <c r="AB89" s="211"/>
      <c r="AC89" s="211"/>
      <c r="AD89" s="231"/>
      <c r="AE89" s="223"/>
      <c r="AF89" s="223"/>
      <c r="AG89" s="230"/>
    </row>
    <row r="90" spans="1:33" ht="16.5" customHeight="1" x14ac:dyDescent="0.25">
      <c r="A90" s="219"/>
      <c r="B90" s="231"/>
      <c r="C90" s="231"/>
      <c r="D90" s="222" t="s">
        <v>596</v>
      </c>
      <c r="E90" s="220" t="s">
        <v>313</v>
      </c>
      <c r="F90" s="220"/>
      <c r="G90" s="220"/>
      <c r="H90" s="223" t="s">
        <v>597</v>
      </c>
      <c r="I90" s="223"/>
      <c r="J90" s="223"/>
      <c r="K90" s="211"/>
      <c r="L90" s="211"/>
      <c r="M90" s="211"/>
      <c r="N90" s="211"/>
      <c r="O90" s="224"/>
      <c r="P90" s="224"/>
      <c r="Q90" s="211" t="s">
        <v>598</v>
      </c>
      <c r="R90" s="211"/>
      <c r="S90" s="225"/>
      <c r="T90" s="225"/>
      <c r="U90" s="211" t="s">
        <v>599</v>
      </c>
      <c r="V90" s="211"/>
      <c r="W90" s="226"/>
      <c r="X90" s="231" t="s">
        <v>600</v>
      </c>
      <c r="Y90" s="216"/>
      <c r="Z90" s="231" t="s">
        <v>600</v>
      </c>
      <c r="AA90" s="226"/>
      <c r="AB90" s="211" t="s">
        <v>601</v>
      </c>
      <c r="AC90" s="211"/>
      <c r="AD90" s="231"/>
      <c r="AE90" s="223"/>
      <c r="AF90" s="223"/>
      <c r="AG90" s="230"/>
    </row>
    <row r="91" spans="1:33" ht="24.75" customHeight="1" x14ac:dyDescent="0.25">
      <c r="A91" s="219"/>
      <c r="B91" s="231"/>
      <c r="C91" s="231"/>
      <c r="D91" s="222" t="s">
        <v>602</v>
      </c>
      <c r="E91" s="229"/>
      <c r="F91" s="220" t="s">
        <v>603</v>
      </c>
      <c r="G91" s="220"/>
      <c r="H91" s="223" t="s">
        <v>604</v>
      </c>
      <c r="I91" s="223"/>
      <c r="J91" s="223"/>
      <c r="K91" s="211"/>
      <c r="L91" s="211"/>
      <c r="M91" s="211"/>
      <c r="N91" s="211"/>
      <c r="O91" s="224"/>
      <c r="P91" s="224"/>
      <c r="Q91" s="211"/>
      <c r="R91" s="211"/>
      <c r="S91" s="225"/>
      <c r="T91" s="225"/>
      <c r="U91" s="211"/>
      <c r="V91" s="211"/>
      <c r="W91" s="226"/>
      <c r="X91" s="229"/>
      <c r="Y91" s="226"/>
      <c r="Z91" s="229"/>
      <c r="AA91" s="226"/>
      <c r="AB91" s="211"/>
      <c r="AC91" s="211"/>
      <c r="AD91" s="231"/>
      <c r="AE91" s="223"/>
      <c r="AF91" s="223"/>
      <c r="AG91" s="230"/>
    </row>
    <row r="92" spans="1:33" ht="90.75" x14ac:dyDescent="0.25">
      <c r="A92" s="219"/>
      <c r="B92" s="231"/>
      <c r="C92" s="231"/>
      <c r="D92" s="222" t="s">
        <v>605</v>
      </c>
      <c r="E92" s="229"/>
      <c r="F92" s="231"/>
      <c r="G92" s="222" t="s">
        <v>606</v>
      </c>
      <c r="H92" s="223" t="s">
        <v>607</v>
      </c>
      <c r="I92" s="223"/>
      <c r="J92" s="223"/>
      <c r="K92" s="211"/>
      <c r="L92" s="211"/>
      <c r="M92" s="211"/>
      <c r="N92" s="211"/>
      <c r="O92" s="224"/>
      <c r="P92" s="224"/>
      <c r="Q92" s="211"/>
      <c r="R92" s="211"/>
      <c r="S92" s="225"/>
      <c r="T92" s="225"/>
      <c r="U92" s="211"/>
      <c r="V92" s="211"/>
      <c r="W92" s="226"/>
      <c r="X92" s="229"/>
      <c r="Y92" s="226"/>
      <c r="Z92" s="229"/>
      <c r="AA92" s="226"/>
      <c r="AB92" s="211"/>
      <c r="AC92" s="211"/>
      <c r="AD92" s="231"/>
      <c r="AE92" s="223"/>
      <c r="AF92" s="223"/>
      <c r="AG92" s="230"/>
    </row>
    <row r="93" spans="1:33" ht="49.5" x14ac:dyDescent="0.25">
      <c r="A93" s="219"/>
      <c r="B93" s="231"/>
      <c r="C93" s="231"/>
      <c r="D93" s="222" t="s">
        <v>608</v>
      </c>
      <c r="E93" s="229"/>
      <c r="F93" s="231"/>
      <c r="G93" s="222" t="s">
        <v>609</v>
      </c>
      <c r="H93" s="223" t="s">
        <v>610</v>
      </c>
      <c r="I93" s="223"/>
      <c r="J93" s="223"/>
      <c r="K93" s="211"/>
      <c r="L93" s="211"/>
      <c r="M93" s="211"/>
      <c r="N93" s="211"/>
      <c r="O93" s="224"/>
      <c r="P93" s="224"/>
      <c r="Q93" s="211"/>
      <c r="R93" s="211"/>
      <c r="S93" s="225"/>
      <c r="T93" s="225"/>
      <c r="U93" s="211"/>
      <c r="V93" s="211"/>
      <c r="W93" s="226"/>
      <c r="X93" s="229"/>
      <c r="Y93" s="226"/>
      <c r="Z93" s="229"/>
      <c r="AA93" s="226"/>
      <c r="AB93" s="211"/>
      <c r="AC93" s="211"/>
      <c r="AD93" s="231"/>
      <c r="AE93" s="223"/>
      <c r="AF93" s="223"/>
      <c r="AG93" s="230"/>
    </row>
    <row r="94" spans="1:33" ht="41.25" customHeight="1" x14ac:dyDescent="0.25">
      <c r="A94" s="219"/>
      <c r="B94" s="229"/>
      <c r="C94" s="231"/>
      <c r="D94" s="222" t="s">
        <v>611</v>
      </c>
      <c r="E94" s="229"/>
      <c r="F94" s="220" t="s">
        <v>314</v>
      </c>
      <c r="G94" s="220"/>
      <c r="H94" s="223" t="s">
        <v>612</v>
      </c>
      <c r="I94" s="223"/>
      <c r="J94" s="223"/>
      <c r="K94" s="211"/>
      <c r="L94" s="211"/>
      <c r="M94" s="211"/>
      <c r="N94" s="211"/>
      <c r="O94" s="224"/>
      <c r="P94" s="224"/>
      <c r="Q94" s="211"/>
      <c r="R94" s="211"/>
      <c r="S94" s="225"/>
      <c r="T94" s="225"/>
      <c r="U94" s="211"/>
      <c r="V94" s="211"/>
      <c r="W94" s="226"/>
      <c r="X94" s="229"/>
      <c r="Y94" s="226"/>
      <c r="Z94" s="229"/>
      <c r="AA94" s="226"/>
      <c r="AB94" s="211"/>
      <c r="AC94" s="211"/>
      <c r="AD94" s="231"/>
      <c r="AE94" s="223"/>
      <c r="AF94" s="223"/>
      <c r="AG94" s="230"/>
    </row>
    <row r="95" spans="1:33" ht="49.5" x14ac:dyDescent="0.25">
      <c r="A95" s="219"/>
      <c r="B95" s="221"/>
      <c r="C95" s="231"/>
      <c r="D95" s="222" t="s">
        <v>613</v>
      </c>
      <c r="E95" s="229"/>
      <c r="F95" s="231"/>
      <c r="G95" s="222" t="s">
        <v>614</v>
      </c>
      <c r="H95" s="223" t="s">
        <v>615</v>
      </c>
      <c r="I95" s="223"/>
      <c r="J95" s="223"/>
      <c r="K95" s="211"/>
      <c r="L95" s="211"/>
      <c r="M95" s="211"/>
      <c r="N95" s="211"/>
      <c r="O95" s="224"/>
      <c r="P95" s="224"/>
      <c r="Q95" s="211"/>
      <c r="R95" s="211"/>
      <c r="S95" s="225"/>
      <c r="T95" s="225"/>
      <c r="U95" s="211"/>
      <c r="V95" s="211"/>
      <c r="W95" s="226"/>
      <c r="X95" s="229"/>
      <c r="Y95" s="226"/>
      <c r="Z95" s="229"/>
      <c r="AA95" s="226"/>
      <c r="AB95" s="211"/>
      <c r="AC95" s="211"/>
      <c r="AD95" s="231"/>
      <c r="AE95" s="223"/>
      <c r="AF95" s="223"/>
      <c r="AG95" s="230"/>
    </row>
    <row r="96" spans="1:33" ht="66" x14ac:dyDescent="0.25">
      <c r="A96" s="219"/>
      <c r="B96" s="222" t="s">
        <v>616</v>
      </c>
      <c r="C96" s="222" t="s">
        <v>617</v>
      </c>
      <c r="D96" s="222" t="s">
        <v>618</v>
      </c>
      <c r="E96" s="229"/>
      <c r="F96" s="231"/>
      <c r="G96" s="222" t="s">
        <v>316</v>
      </c>
      <c r="H96" s="220" t="s">
        <v>619</v>
      </c>
      <c r="I96" s="220"/>
      <c r="J96" s="220"/>
      <c r="K96" s="211"/>
      <c r="L96" s="211"/>
      <c r="M96" s="211"/>
      <c r="N96" s="211"/>
      <c r="O96" s="224"/>
      <c r="P96" s="224"/>
      <c r="Q96" s="211" t="s">
        <v>68</v>
      </c>
      <c r="R96" s="211"/>
      <c r="S96" s="225">
        <v>9</v>
      </c>
      <c r="T96" s="225"/>
      <c r="U96" s="211" t="s">
        <v>68</v>
      </c>
      <c r="V96" s="211"/>
      <c r="W96" s="226">
        <v>9.3754399999999993</v>
      </c>
      <c r="X96" s="231" t="s">
        <v>68</v>
      </c>
      <c r="Y96" s="226">
        <v>9.9638720000000003</v>
      </c>
      <c r="Z96" s="231" t="s">
        <v>68</v>
      </c>
      <c r="AA96" s="226">
        <v>10.530246999999999</v>
      </c>
      <c r="AB96" s="211" t="s">
        <v>68</v>
      </c>
      <c r="AC96" s="211"/>
      <c r="AD96" s="231">
        <v>11.092364999999999</v>
      </c>
      <c r="AE96" s="223" t="s">
        <v>416</v>
      </c>
      <c r="AF96" s="223"/>
      <c r="AG96" s="232" t="s">
        <v>417</v>
      </c>
    </row>
    <row r="97" spans="1:33" ht="66" x14ac:dyDescent="0.25">
      <c r="A97" s="219"/>
      <c r="B97" s="222"/>
      <c r="C97" s="231"/>
      <c r="D97" s="222" t="s">
        <v>620</v>
      </c>
      <c r="E97" s="229"/>
      <c r="F97" s="231"/>
      <c r="G97" s="222" t="s">
        <v>621</v>
      </c>
      <c r="H97" s="223" t="s">
        <v>622</v>
      </c>
      <c r="I97" s="223"/>
      <c r="J97" s="223"/>
      <c r="K97" s="211"/>
      <c r="L97" s="211"/>
      <c r="M97" s="211"/>
      <c r="N97" s="211"/>
      <c r="O97" s="224"/>
      <c r="P97" s="224"/>
      <c r="Q97" s="211"/>
      <c r="R97" s="211"/>
      <c r="S97" s="225"/>
      <c r="T97" s="225"/>
      <c r="U97" s="211"/>
      <c r="V97" s="211"/>
      <c r="W97" s="226"/>
      <c r="X97" s="229"/>
      <c r="Y97" s="226"/>
      <c r="Z97" s="229"/>
      <c r="AA97" s="226"/>
      <c r="AB97" s="211"/>
      <c r="AC97" s="211"/>
      <c r="AD97" s="231"/>
      <c r="AE97" s="223"/>
      <c r="AF97" s="223"/>
      <c r="AG97" s="230"/>
    </row>
    <row r="98" spans="1:33" ht="24.75" customHeight="1" x14ac:dyDescent="0.25">
      <c r="A98" s="219"/>
      <c r="B98" s="231"/>
      <c r="C98" s="231"/>
      <c r="D98" s="222" t="s">
        <v>623</v>
      </c>
      <c r="E98" s="229"/>
      <c r="F98" s="220" t="s">
        <v>624</v>
      </c>
      <c r="G98" s="220"/>
      <c r="H98" s="223" t="s">
        <v>625</v>
      </c>
      <c r="I98" s="223"/>
      <c r="J98" s="223"/>
      <c r="K98" s="211"/>
      <c r="L98" s="211"/>
      <c r="M98" s="211"/>
      <c r="N98" s="211"/>
      <c r="O98" s="224"/>
      <c r="P98" s="224"/>
      <c r="Q98" s="211"/>
      <c r="R98" s="211"/>
      <c r="S98" s="225"/>
      <c r="T98" s="225"/>
      <c r="U98" s="211"/>
      <c r="V98" s="211"/>
      <c r="W98" s="226"/>
      <c r="X98" s="229"/>
      <c r="Y98" s="226"/>
      <c r="Z98" s="229"/>
      <c r="AA98" s="226"/>
      <c r="AB98" s="211"/>
      <c r="AC98" s="211"/>
      <c r="AD98" s="231"/>
      <c r="AE98" s="223"/>
      <c r="AF98" s="223"/>
      <c r="AG98" s="230"/>
    </row>
    <row r="99" spans="1:33" ht="107.25" x14ac:dyDescent="0.25">
      <c r="A99" s="219"/>
      <c r="B99" s="231"/>
      <c r="C99" s="231"/>
      <c r="D99" s="222" t="s">
        <v>626</v>
      </c>
      <c r="E99" s="229"/>
      <c r="F99" s="231"/>
      <c r="G99" s="222" t="s">
        <v>627</v>
      </c>
      <c r="H99" s="223" t="s">
        <v>628</v>
      </c>
      <c r="I99" s="223"/>
      <c r="J99" s="223"/>
      <c r="K99" s="211"/>
      <c r="L99" s="211"/>
      <c r="M99" s="211"/>
      <c r="N99" s="211"/>
      <c r="O99" s="224"/>
      <c r="P99" s="224"/>
      <c r="Q99" s="211"/>
      <c r="R99" s="211"/>
      <c r="S99" s="225"/>
      <c r="T99" s="225"/>
      <c r="U99" s="211"/>
      <c r="V99" s="211"/>
      <c r="W99" s="226"/>
      <c r="X99" s="229"/>
      <c r="Y99" s="226"/>
      <c r="Z99" s="229"/>
      <c r="AA99" s="226"/>
      <c r="AB99" s="211"/>
      <c r="AC99" s="211"/>
      <c r="AD99" s="231"/>
      <c r="AE99" s="223"/>
      <c r="AF99" s="223"/>
      <c r="AG99" s="230"/>
    </row>
    <row r="100" spans="1:33" ht="66" x14ac:dyDescent="0.25">
      <c r="A100" s="219"/>
      <c r="B100" s="231"/>
      <c r="C100" s="231"/>
      <c r="D100" s="222" t="s">
        <v>629</v>
      </c>
      <c r="E100" s="229"/>
      <c r="F100" s="231"/>
      <c r="G100" s="222" t="s">
        <v>630</v>
      </c>
      <c r="H100" s="223" t="s">
        <v>631</v>
      </c>
      <c r="I100" s="223"/>
      <c r="J100" s="223"/>
      <c r="K100" s="211"/>
      <c r="L100" s="211"/>
      <c r="M100" s="211"/>
      <c r="N100" s="211"/>
      <c r="O100" s="224"/>
      <c r="P100" s="224"/>
      <c r="Q100" s="211"/>
      <c r="R100" s="211"/>
      <c r="S100" s="225"/>
      <c r="T100" s="225"/>
      <c r="U100" s="211"/>
      <c r="V100" s="211"/>
      <c r="W100" s="226"/>
      <c r="X100" s="229"/>
      <c r="Y100" s="226"/>
      <c r="Z100" s="229"/>
      <c r="AA100" s="226"/>
      <c r="AB100" s="211"/>
      <c r="AC100" s="211"/>
      <c r="AD100" s="231"/>
      <c r="AE100" s="223"/>
      <c r="AF100" s="223"/>
      <c r="AG100" s="230"/>
    </row>
    <row r="101" spans="1:33" ht="16.5" customHeight="1" x14ac:dyDescent="0.25">
      <c r="A101" s="219"/>
      <c r="B101" s="216"/>
      <c r="C101" s="231"/>
      <c r="D101" s="222" t="s">
        <v>632</v>
      </c>
      <c r="E101" s="229"/>
      <c r="F101" s="220" t="s">
        <v>318</v>
      </c>
      <c r="G101" s="220"/>
      <c r="H101" s="223" t="s">
        <v>633</v>
      </c>
      <c r="I101" s="223"/>
      <c r="J101" s="223"/>
      <c r="K101" s="211"/>
      <c r="L101" s="211"/>
      <c r="M101" s="211"/>
      <c r="N101" s="211"/>
      <c r="O101" s="224"/>
      <c r="P101" s="224"/>
      <c r="Q101" s="211"/>
      <c r="R101" s="211"/>
      <c r="S101" s="225"/>
      <c r="T101" s="225"/>
      <c r="U101" s="211"/>
      <c r="V101" s="211"/>
      <c r="W101" s="226"/>
      <c r="X101" s="229"/>
      <c r="Y101" s="226"/>
      <c r="Z101" s="229"/>
      <c r="AA101" s="226"/>
      <c r="AB101" s="211"/>
      <c r="AC101" s="211"/>
      <c r="AD101" s="231"/>
      <c r="AE101" s="223"/>
      <c r="AF101" s="223"/>
      <c r="AG101" s="230"/>
    </row>
    <row r="102" spans="1:33" ht="66" x14ac:dyDescent="0.25">
      <c r="A102" s="219"/>
      <c r="B102" s="222"/>
      <c r="C102" s="231"/>
      <c r="D102" s="222" t="s">
        <v>634</v>
      </c>
      <c r="E102" s="229"/>
      <c r="F102" s="231"/>
      <c r="G102" s="222" t="s">
        <v>635</v>
      </c>
      <c r="H102" s="223" t="s">
        <v>636</v>
      </c>
      <c r="I102" s="223"/>
      <c r="J102" s="223"/>
      <c r="K102" s="211"/>
      <c r="L102" s="211"/>
      <c r="M102" s="211"/>
      <c r="N102" s="211"/>
      <c r="O102" s="224"/>
      <c r="P102" s="224"/>
      <c r="Q102" s="211"/>
      <c r="R102" s="211"/>
      <c r="S102" s="225"/>
      <c r="T102" s="225"/>
      <c r="U102" s="211"/>
      <c r="V102" s="211"/>
      <c r="W102" s="226"/>
      <c r="X102" s="229"/>
      <c r="Y102" s="226"/>
      <c r="Z102" s="229"/>
      <c r="AA102" s="226"/>
      <c r="AB102" s="211"/>
      <c r="AC102" s="211"/>
      <c r="AD102" s="231"/>
      <c r="AE102" s="223"/>
      <c r="AF102" s="223"/>
      <c r="AG102" s="230"/>
    </row>
    <row r="103" spans="1:33" ht="49.5" x14ac:dyDescent="0.25">
      <c r="A103" s="219"/>
      <c r="B103" s="221"/>
      <c r="C103" s="231"/>
      <c r="D103" s="222" t="s">
        <v>637</v>
      </c>
      <c r="E103" s="229"/>
      <c r="F103" s="231"/>
      <c r="G103" s="222" t="s">
        <v>638</v>
      </c>
      <c r="H103" s="223" t="s">
        <v>639</v>
      </c>
      <c r="I103" s="223"/>
      <c r="J103" s="223"/>
      <c r="K103" s="211"/>
      <c r="L103" s="211"/>
      <c r="M103" s="211"/>
      <c r="N103" s="211"/>
      <c r="O103" s="224"/>
      <c r="P103" s="224"/>
      <c r="Q103" s="211"/>
      <c r="R103" s="211"/>
      <c r="S103" s="225"/>
      <c r="T103" s="225"/>
      <c r="U103" s="211"/>
      <c r="V103" s="211"/>
      <c r="W103" s="226"/>
      <c r="X103" s="229"/>
      <c r="Y103" s="226"/>
      <c r="Z103" s="229"/>
      <c r="AA103" s="226"/>
      <c r="AB103" s="211"/>
      <c r="AC103" s="211"/>
      <c r="AD103" s="231"/>
      <c r="AE103" s="223"/>
      <c r="AF103" s="223"/>
      <c r="AG103" s="230"/>
    </row>
    <row r="104" spans="1:33" ht="66" x14ac:dyDescent="0.25">
      <c r="A104" s="219"/>
      <c r="B104" s="221"/>
      <c r="C104" s="216"/>
      <c r="D104" s="222" t="s">
        <v>640</v>
      </c>
      <c r="E104" s="229"/>
      <c r="F104" s="231"/>
      <c r="G104" s="222" t="s">
        <v>320</v>
      </c>
      <c r="H104" s="220" t="s">
        <v>641</v>
      </c>
      <c r="I104" s="220"/>
      <c r="J104" s="220"/>
      <c r="K104" s="211"/>
      <c r="L104" s="211"/>
      <c r="M104" s="211"/>
      <c r="N104" s="211"/>
      <c r="O104" s="224"/>
      <c r="P104" s="224"/>
      <c r="Q104" s="212" t="s">
        <v>244</v>
      </c>
      <c r="R104" s="212"/>
      <c r="S104" s="211">
        <v>10</v>
      </c>
      <c r="T104" s="211"/>
      <c r="U104" s="212" t="s">
        <v>244</v>
      </c>
      <c r="V104" s="212"/>
      <c r="W104" s="231">
        <v>10</v>
      </c>
      <c r="X104" s="210" t="s">
        <v>244</v>
      </c>
      <c r="Y104" s="231">
        <v>10</v>
      </c>
      <c r="Z104" s="210" t="s">
        <v>244</v>
      </c>
      <c r="AA104" s="231">
        <v>10</v>
      </c>
      <c r="AB104" s="211" t="s">
        <v>244</v>
      </c>
      <c r="AC104" s="211"/>
      <c r="AD104" s="231">
        <v>10</v>
      </c>
      <c r="AE104" s="223" t="s">
        <v>416</v>
      </c>
      <c r="AF104" s="223"/>
      <c r="AG104" s="232" t="s">
        <v>417</v>
      </c>
    </row>
    <row r="105" spans="1:33" x14ac:dyDescent="0.25">
      <c r="A105" s="219"/>
      <c r="B105" s="231"/>
      <c r="C105" s="231"/>
      <c r="D105" s="222"/>
      <c r="E105" s="229"/>
      <c r="F105" s="231"/>
      <c r="G105" s="231"/>
      <c r="H105" s="211"/>
      <c r="I105" s="211"/>
      <c r="J105" s="211"/>
      <c r="K105" s="211"/>
      <c r="L105" s="211"/>
      <c r="M105" s="211"/>
      <c r="N105" s="211"/>
      <c r="O105" s="224"/>
      <c r="P105" s="224"/>
      <c r="Q105" s="223"/>
      <c r="R105" s="223"/>
      <c r="S105" s="211"/>
      <c r="T105" s="211"/>
      <c r="U105" s="211"/>
      <c r="V105" s="211"/>
      <c r="W105" s="231"/>
      <c r="X105" s="229"/>
      <c r="Y105" s="231"/>
      <c r="Z105" s="229"/>
      <c r="AA105" s="231"/>
      <c r="AB105" s="211"/>
      <c r="AC105" s="211"/>
      <c r="AD105" s="231"/>
      <c r="AE105" s="223"/>
      <c r="AF105" s="223"/>
      <c r="AG105" s="230"/>
    </row>
    <row r="106" spans="1:33" ht="16.5" customHeight="1" x14ac:dyDescent="0.25">
      <c r="A106" s="219"/>
      <c r="B106" s="231"/>
      <c r="C106" s="231"/>
      <c r="D106" s="222" t="s">
        <v>642</v>
      </c>
      <c r="E106" s="223" t="s">
        <v>322</v>
      </c>
      <c r="F106" s="223"/>
      <c r="G106" s="223"/>
      <c r="H106" s="223"/>
      <c r="I106" s="220" t="s">
        <v>643</v>
      </c>
      <c r="J106" s="220"/>
      <c r="K106" s="211"/>
      <c r="L106" s="211"/>
      <c r="M106" s="211"/>
      <c r="N106" s="212"/>
      <c r="O106" s="212"/>
      <c r="P106" s="212"/>
      <c r="Q106" s="212"/>
      <c r="R106" s="233">
        <v>0.8</v>
      </c>
      <c r="S106" s="211"/>
      <c r="T106" s="211"/>
      <c r="U106" s="211" t="s">
        <v>644</v>
      </c>
      <c r="V106" s="211"/>
      <c r="W106" s="231"/>
      <c r="X106" s="227">
        <v>0.9</v>
      </c>
      <c r="Y106" s="216"/>
      <c r="Z106" s="227">
        <v>0.95</v>
      </c>
      <c r="AA106" s="231"/>
      <c r="AB106" s="211" t="s">
        <v>408</v>
      </c>
      <c r="AC106" s="211"/>
      <c r="AD106" s="231"/>
      <c r="AE106" s="223"/>
      <c r="AF106" s="223"/>
      <c r="AG106" s="230"/>
    </row>
    <row r="107" spans="1:33" x14ac:dyDescent="0.25">
      <c r="A107" s="219"/>
      <c r="B107" s="216"/>
      <c r="C107" s="231"/>
      <c r="D107" s="222" t="s">
        <v>645</v>
      </c>
      <c r="E107" s="229"/>
      <c r="F107" s="223" t="s">
        <v>323</v>
      </c>
      <c r="G107" s="223"/>
      <c r="H107" s="223"/>
      <c r="I107" s="223" t="s">
        <v>646</v>
      </c>
      <c r="J107" s="223"/>
      <c r="K107" s="211"/>
      <c r="L107" s="211"/>
      <c r="M107" s="211"/>
      <c r="N107" s="211"/>
      <c r="O107" s="211"/>
      <c r="P107" s="224"/>
      <c r="Q107" s="224"/>
      <c r="R107" s="229"/>
      <c r="S107" s="211"/>
      <c r="T107" s="211"/>
      <c r="U107" s="211"/>
      <c r="V107" s="211"/>
      <c r="W107" s="231"/>
      <c r="X107" s="229"/>
      <c r="Y107" s="231"/>
      <c r="Z107" s="229"/>
      <c r="AA107" s="231"/>
      <c r="AB107" s="211"/>
      <c r="AC107" s="211"/>
      <c r="AD107" s="231"/>
      <c r="AE107" s="223"/>
      <c r="AF107" s="223"/>
      <c r="AG107" s="230"/>
    </row>
    <row r="108" spans="1:33" ht="33" customHeight="1" x14ac:dyDescent="0.25">
      <c r="A108" s="219"/>
      <c r="B108" s="220" t="s">
        <v>647</v>
      </c>
      <c r="C108" s="220" t="s">
        <v>617</v>
      </c>
      <c r="D108" s="222" t="s">
        <v>648</v>
      </c>
      <c r="E108" s="229"/>
      <c r="F108" s="231"/>
      <c r="G108" s="220" t="s">
        <v>325</v>
      </c>
      <c r="H108" s="220"/>
      <c r="I108" s="223" t="s">
        <v>649</v>
      </c>
      <c r="J108" s="223"/>
      <c r="K108" s="211"/>
      <c r="L108" s="211"/>
      <c r="M108" s="211"/>
      <c r="N108" s="211"/>
      <c r="O108" s="211"/>
      <c r="P108" s="224"/>
      <c r="Q108" s="224"/>
      <c r="R108" s="210" t="s">
        <v>244</v>
      </c>
      <c r="S108" s="211">
        <v>5</v>
      </c>
      <c r="T108" s="211"/>
      <c r="U108" s="212" t="s">
        <v>244</v>
      </c>
      <c r="V108" s="212"/>
      <c r="W108" s="231">
        <v>5.6916000000000002</v>
      </c>
      <c r="X108" s="210" t="s">
        <v>244</v>
      </c>
      <c r="Y108" s="231">
        <v>5.7755539999999996</v>
      </c>
      <c r="Z108" s="210" t="s">
        <v>244</v>
      </c>
      <c r="AA108" s="231">
        <v>5.8188760000000004</v>
      </c>
      <c r="AB108" s="211" t="s">
        <v>244</v>
      </c>
      <c r="AC108" s="211"/>
      <c r="AD108" s="231">
        <v>6.8543570000000003</v>
      </c>
      <c r="AE108" s="223" t="s">
        <v>417</v>
      </c>
      <c r="AF108" s="223"/>
      <c r="AG108" s="232" t="s">
        <v>417</v>
      </c>
    </row>
    <row r="109" spans="1:33" ht="41.25" customHeight="1" x14ac:dyDescent="0.25">
      <c r="A109" s="219"/>
      <c r="B109" s="220"/>
      <c r="C109" s="220"/>
      <c r="D109" s="222" t="s">
        <v>650</v>
      </c>
      <c r="E109" s="229"/>
      <c r="F109" s="231"/>
      <c r="G109" s="220" t="s">
        <v>327</v>
      </c>
      <c r="H109" s="220"/>
      <c r="I109" s="220" t="s">
        <v>651</v>
      </c>
      <c r="J109" s="220"/>
      <c r="K109" s="211"/>
      <c r="L109" s="211"/>
      <c r="M109" s="211"/>
      <c r="N109" s="211" t="s">
        <v>263</v>
      </c>
      <c r="O109" s="211"/>
      <c r="P109" s="224">
        <v>20</v>
      </c>
      <c r="Q109" s="224"/>
      <c r="R109" s="231" t="s">
        <v>263</v>
      </c>
      <c r="S109" s="211">
        <v>20</v>
      </c>
      <c r="T109" s="211"/>
      <c r="U109" s="211" t="s">
        <v>263</v>
      </c>
      <c r="V109" s="211"/>
      <c r="W109" s="231">
        <v>20</v>
      </c>
      <c r="X109" s="231" t="s">
        <v>263</v>
      </c>
      <c r="Y109" s="231">
        <v>20</v>
      </c>
      <c r="Z109" s="231" t="s">
        <v>263</v>
      </c>
      <c r="AA109" s="231">
        <v>20</v>
      </c>
      <c r="AB109" s="211" t="s">
        <v>263</v>
      </c>
      <c r="AC109" s="211"/>
      <c r="AD109" s="231">
        <v>20</v>
      </c>
      <c r="AE109" s="223" t="s">
        <v>417</v>
      </c>
      <c r="AF109" s="223"/>
      <c r="AG109" s="232" t="s">
        <v>417</v>
      </c>
    </row>
    <row r="110" spans="1:33" ht="24.75" customHeight="1" x14ac:dyDescent="0.25">
      <c r="A110" s="219"/>
      <c r="B110" s="220"/>
      <c r="C110" s="220"/>
      <c r="D110" s="222" t="s">
        <v>652</v>
      </c>
      <c r="E110" s="229"/>
      <c r="F110" s="231"/>
      <c r="G110" s="220" t="s">
        <v>329</v>
      </c>
      <c r="H110" s="220"/>
      <c r="I110" s="220" t="s">
        <v>653</v>
      </c>
      <c r="J110" s="220"/>
      <c r="K110" s="211"/>
      <c r="L110" s="211"/>
      <c r="M110" s="211"/>
      <c r="N110" s="211" t="s">
        <v>654</v>
      </c>
      <c r="O110" s="211"/>
      <c r="P110" s="224">
        <v>16.475999999999999</v>
      </c>
      <c r="Q110" s="224"/>
      <c r="R110" s="231"/>
      <c r="S110" s="211" t="s">
        <v>655</v>
      </c>
      <c r="T110" s="211"/>
      <c r="U110" s="211"/>
      <c r="V110" s="211"/>
      <c r="W110" s="231" t="s">
        <v>332</v>
      </c>
      <c r="X110" s="231"/>
      <c r="Y110" s="231" t="s">
        <v>332</v>
      </c>
      <c r="Z110" s="231"/>
      <c r="AA110" s="231" t="s">
        <v>656</v>
      </c>
      <c r="AB110" s="211"/>
      <c r="AC110" s="211"/>
      <c r="AD110" s="231" t="s">
        <v>656</v>
      </c>
      <c r="AE110" s="223" t="s">
        <v>417</v>
      </c>
      <c r="AF110" s="223"/>
      <c r="AG110" s="232" t="s">
        <v>417</v>
      </c>
    </row>
    <row r="111" spans="1:33" x14ac:dyDescent="0.25">
      <c r="A111" s="219"/>
      <c r="B111" s="231"/>
      <c r="C111" s="231"/>
      <c r="D111" s="222"/>
      <c r="E111" s="229"/>
      <c r="F111" s="231"/>
      <c r="G111" s="211"/>
      <c r="H111" s="211"/>
      <c r="I111" s="211"/>
      <c r="J111" s="211"/>
      <c r="K111" s="211"/>
      <c r="L111" s="211"/>
      <c r="M111" s="211"/>
      <c r="N111" s="211"/>
      <c r="O111" s="211"/>
      <c r="P111" s="224"/>
      <c r="Q111" s="224"/>
      <c r="R111" s="231"/>
      <c r="S111" s="225"/>
      <c r="T111" s="225"/>
      <c r="U111" s="211"/>
      <c r="V111" s="211"/>
      <c r="W111" s="226"/>
      <c r="X111" s="229"/>
      <c r="Y111" s="226"/>
      <c r="Z111" s="229"/>
      <c r="AA111" s="226"/>
      <c r="AB111" s="211"/>
      <c r="AC111" s="211"/>
      <c r="AD111" s="231"/>
      <c r="AE111" s="223"/>
      <c r="AF111" s="223"/>
      <c r="AG111" s="230"/>
    </row>
    <row r="112" spans="1:33" ht="16.5" customHeight="1" x14ac:dyDescent="0.25">
      <c r="A112" s="219"/>
      <c r="B112" s="231"/>
      <c r="C112" s="231"/>
      <c r="D112" s="222" t="s">
        <v>657</v>
      </c>
      <c r="E112" s="223" t="s">
        <v>333</v>
      </c>
      <c r="F112" s="223"/>
      <c r="G112" s="223"/>
      <c r="H112" s="223"/>
      <c r="I112" s="220" t="s">
        <v>658</v>
      </c>
      <c r="J112" s="220"/>
      <c r="K112" s="211"/>
      <c r="L112" s="211"/>
      <c r="M112" s="211"/>
      <c r="N112" s="212"/>
      <c r="O112" s="212"/>
      <c r="P112" s="212"/>
      <c r="Q112" s="212"/>
      <c r="R112" s="210">
        <v>0</v>
      </c>
      <c r="S112" s="225"/>
      <c r="T112" s="225"/>
      <c r="U112" s="211" t="s">
        <v>546</v>
      </c>
      <c r="V112" s="211"/>
      <c r="W112" s="226"/>
      <c r="X112" s="229" t="s">
        <v>545</v>
      </c>
      <c r="Y112" s="226"/>
      <c r="Z112" s="229">
        <v>0</v>
      </c>
      <c r="AA112" s="226"/>
      <c r="AB112" s="211">
        <v>0</v>
      </c>
      <c r="AC112" s="211"/>
      <c r="AD112" s="231"/>
      <c r="AE112" s="223"/>
      <c r="AF112" s="223"/>
      <c r="AG112" s="230"/>
    </row>
    <row r="113" spans="1:33" ht="16.5" customHeight="1" x14ac:dyDescent="0.25">
      <c r="A113" s="219"/>
      <c r="B113" s="222"/>
      <c r="C113" s="231"/>
      <c r="D113" s="222" t="s">
        <v>659</v>
      </c>
      <c r="E113" s="229"/>
      <c r="F113" s="220" t="s">
        <v>334</v>
      </c>
      <c r="G113" s="220"/>
      <c r="H113" s="220"/>
      <c r="I113" s="220"/>
      <c r="J113" s="229" t="s">
        <v>660</v>
      </c>
      <c r="K113" s="211"/>
      <c r="L113" s="211"/>
      <c r="M113" s="211"/>
      <c r="N113" s="211"/>
      <c r="O113" s="211"/>
      <c r="P113" s="224"/>
      <c r="Q113" s="224"/>
      <c r="R113" s="231" t="s">
        <v>408</v>
      </c>
      <c r="S113" s="225"/>
      <c r="T113" s="225"/>
      <c r="U113" s="211" t="s">
        <v>409</v>
      </c>
      <c r="V113" s="211"/>
      <c r="W113" s="226"/>
      <c r="X113" s="227">
        <v>1</v>
      </c>
      <c r="Y113" s="216"/>
      <c r="Z113" s="227">
        <v>1</v>
      </c>
      <c r="AA113" s="226"/>
      <c r="AB113" s="211" t="s">
        <v>408</v>
      </c>
      <c r="AC113" s="211"/>
      <c r="AD113" s="231"/>
      <c r="AE113" s="223"/>
      <c r="AF113" s="223"/>
      <c r="AG113" s="230"/>
    </row>
    <row r="114" spans="1:33" ht="82.5" x14ac:dyDescent="0.25">
      <c r="A114" s="219"/>
      <c r="B114" s="212" t="s">
        <v>661</v>
      </c>
      <c r="C114" s="222" t="s">
        <v>662</v>
      </c>
      <c r="D114" s="222" t="s">
        <v>663</v>
      </c>
      <c r="E114" s="229"/>
      <c r="F114" s="231"/>
      <c r="G114" s="220" t="s">
        <v>336</v>
      </c>
      <c r="H114" s="220"/>
      <c r="I114" s="220"/>
      <c r="J114" s="229" t="s">
        <v>664</v>
      </c>
      <c r="K114" s="211"/>
      <c r="L114" s="211"/>
      <c r="M114" s="211"/>
      <c r="N114" s="211"/>
      <c r="O114" s="211"/>
      <c r="P114" s="224"/>
      <c r="Q114" s="224"/>
      <c r="R114" s="231" t="s">
        <v>244</v>
      </c>
      <c r="S114" s="225">
        <v>7</v>
      </c>
      <c r="T114" s="225"/>
      <c r="U114" s="211" t="s">
        <v>244</v>
      </c>
      <c r="V114" s="211"/>
      <c r="W114" s="226">
        <v>7</v>
      </c>
      <c r="X114" s="231" t="s">
        <v>244</v>
      </c>
      <c r="Y114" s="226">
        <v>7</v>
      </c>
      <c r="Z114" s="231" t="s">
        <v>244</v>
      </c>
      <c r="AA114" s="226">
        <v>7.5</v>
      </c>
      <c r="AB114" s="211" t="s">
        <v>244</v>
      </c>
      <c r="AC114" s="211"/>
      <c r="AD114" s="231">
        <v>7.5</v>
      </c>
      <c r="AE114" s="223" t="s">
        <v>417</v>
      </c>
      <c r="AF114" s="223"/>
      <c r="AG114" s="232" t="s">
        <v>417</v>
      </c>
    </row>
    <row r="115" spans="1:33" ht="49.5" x14ac:dyDescent="0.25">
      <c r="A115" s="219"/>
      <c r="B115" s="212"/>
      <c r="C115" s="222" t="s">
        <v>665</v>
      </c>
      <c r="D115" s="222" t="s">
        <v>666</v>
      </c>
      <c r="E115" s="229"/>
      <c r="F115" s="231"/>
      <c r="G115" s="220" t="s">
        <v>338</v>
      </c>
      <c r="H115" s="220"/>
      <c r="I115" s="220"/>
      <c r="J115" s="222" t="s">
        <v>667</v>
      </c>
      <c r="K115" s="211"/>
      <c r="L115" s="211"/>
      <c r="M115" s="211"/>
      <c r="N115" s="211"/>
      <c r="O115" s="211"/>
      <c r="P115" s="224"/>
      <c r="Q115" s="224"/>
      <c r="R115" s="231" t="s">
        <v>244</v>
      </c>
      <c r="S115" s="225">
        <v>7</v>
      </c>
      <c r="T115" s="225"/>
      <c r="U115" s="211" t="s">
        <v>244</v>
      </c>
      <c r="V115" s="211"/>
      <c r="W115" s="226">
        <v>7.2766400000000004</v>
      </c>
      <c r="X115" s="231" t="s">
        <v>244</v>
      </c>
      <c r="Y115" s="226">
        <v>7.7102219999999999</v>
      </c>
      <c r="Z115" s="231" t="s">
        <v>244</v>
      </c>
      <c r="AA115" s="226">
        <v>7.6275510000000004</v>
      </c>
      <c r="AB115" s="211" t="s">
        <v>244</v>
      </c>
      <c r="AC115" s="211"/>
      <c r="AD115" s="231">
        <v>8.0417430000000003</v>
      </c>
      <c r="AE115" s="223" t="s">
        <v>417</v>
      </c>
      <c r="AF115" s="223"/>
      <c r="AG115" s="232" t="s">
        <v>417</v>
      </c>
    </row>
    <row r="116" spans="1:33" x14ac:dyDescent="0.25">
      <c r="A116" s="234"/>
      <c r="B116" s="235"/>
      <c r="C116" s="235"/>
      <c r="D116" s="236"/>
      <c r="E116" s="237"/>
      <c r="F116" s="235"/>
      <c r="G116" s="238"/>
      <c r="H116" s="238"/>
      <c r="I116" s="238"/>
      <c r="J116" s="235"/>
      <c r="K116" s="238"/>
      <c r="L116" s="238"/>
      <c r="M116" s="238"/>
      <c r="N116" s="238"/>
      <c r="O116" s="238"/>
      <c r="P116" s="238"/>
      <c r="Q116" s="238"/>
      <c r="R116" s="235"/>
      <c r="S116" s="238"/>
      <c r="T116" s="238"/>
      <c r="U116" s="238"/>
      <c r="V116" s="238"/>
      <c r="W116" s="235"/>
      <c r="X116" s="237"/>
      <c r="Y116" s="235"/>
      <c r="Z116" s="237"/>
      <c r="AA116" s="235"/>
      <c r="AB116" s="238"/>
      <c r="AC116" s="238"/>
      <c r="AD116" s="235"/>
      <c r="AE116" s="239"/>
      <c r="AF116" s="239"/>
      <c r="AG116" s="240"/>
    </row>
    <row r="117" spans="1:33" ht="16.5" customHeight="1" x14ac:dyDescent="0.25">
      <c r="A117" s="219"/>
      <c r="B117" s="231"/>
      <c r="C117" s="231"/>
      <c r="D117" s="222" t="s">
        <v>668</v>
      </c>
      <c r="E117" s="223" t="s">
        <v>340</v>
      </c>
      <c r="F117" s="223"/>
      <c r="G117" s="223"/>
      <c r="H117" s="223"/>
      <c r="I117" s="220" t="s">
        <v>669</v>
      </c>
      <c r="J117" s="220"/>
      <c r="K117" s="241"/>
      <c r="L117" s="241"/>
      <c r="M117" s="241"/>
      <c r="N117" s="212"/>
      <c r="O117" s="212"/>
      <c r="P117" s="212"/>
      <c r="Q117" s="212"/>
      <c r="R117" s="212">
        <v>0</v>
      </c>
      <c r="S117" s="212"/>
      <c r="T117" s="210"/>
      <c r="U117" s="211">
        <v>0</v>
      </c>
      <c r="V117" s="211"/>
      <c r="W117" s="226"/>
      <c r="X117" s="231">
        <v>0</v>
      </c>
      <c r="Y117" s="226"/>
      <c r="Z117" s="231">
        <v>0</v>
      </c>
      <c r="AA117" s="226"/>
      <c r="AB117" s="211">
        <v>0</v>
      </c>
      <c r="AC117" s="211"/>
      <c r="AD117" s="242"/>
      <c r="AE117" s="241"/>
      <c r="AF117" s="241"/>
      <c r="AG117" s="243"/>
    </row>
    <row r="118" spans="1:33" ht="16.5" customHeight="1" x14ac:dyDescent="0.25">
      <c r="A118" s="219"/>
      <c r="B118" s="231"/>
      <c r="C118" s="231"/>
      <c r="D118" s="222" t="s">
        <v>670</v>
      </c>
      <c r="E118" s="229"/>
      <c r="F118" s="220" t="s">
        <v>341</v>
      </c>
      <c r="G118" s="220"/>
      <c r="H118" s="220"/>
      <c r="I118" s="220"/>
      <c r="J118" s="229" t="s">
        <v>671</v>
      </c>
      <c r="K118" s="211"/>
      <c r="L118" s="211"/>
      <c r="M118" s="211"/>
      <c r="N118" s="211"/>
      <c r="O118" s="211"/>
      <c r="P118" s="224"/>
      <c r="Q118" s="224"/>
      <c r="R118" s="211"/>
      <c r="S118" s="211"/>
      <c r="T118" s="226"/>
      <c r="U118" s="211"/>
      <c r="V118" s="211"/>
      <c r="W118" s="226"/>
      <c r="X118" s="229"/>
      <c r="Y118" s="226"/>
      <c r="Z118" s="229"/>
      <c r="AA118" s="226"/>
      <c r="AB118" s="211"/>
      <c r="AC118" s="211"/>
      <c r="AD118" s="231"/>
      <c r="AE118" s="223"/>
      <c r="AF118" s="223"/>
      <c r="AG118" s="230"/>
    </row>
    <row r="119" spans="1:33" ht="82.5" x14ac:dyDescent="0.25">
      <c r="A119" s="219"/>
      <c r="B119" s="221"/>
      <c r="C119" s="222" t="s">
        <v>672</v>
      </c>
      <c r="D119" s="222" t="s">
        <v>673</v>
      </c>
      <c r="E119" s="229"/>
      <c r="F119" s="231"/>
      <c r="G119" s="220" t="s">
        <v>342</v>
      </c>
      <c r="H119" s="220"/>
      <c r="I119" s="220"/>
      <c r="J119" s="222" t="s">
        <v>674</v>
      </c>
      <c r="K119" s="211"/>
      <c r="L119" s="211"/>
      <c r="M119" s="211"/>
      <c r="N119" s="212" t="s">
        <v>344</v>
      </c>
      <c r="O119" s="212"/>
      <c r="P119" s="224">
        <v>40.045000000000002</v>
      </c>
      <c r="Q119" s="224"/>
      <c r="R119" s="212" t="s">
        <v>344</v>
      </c>
      <c r="S119" s="212"/>
      <c r="T119" s="226">
        <v>40</v>
      </c>
      <c r="U119" s="212" t="s">
        <v>344</v>
      </c>
      <c r="V119" s="212"/>
      <c r="W119" s="226">
        <v>40</v>
      </c>
      <c r="X119" s="210" t="s">
        <v>344</v>
      </c>
      <c r="Y119" s="226">
        <v>41</v>
      </c>
      <c r="Z119" s="210" t="s">
        <v>344</v>
      </c>
      <c r="AA119" s="226">
        <v>41.456000000000003</v>
      </c>
      <c r="AB119" s="212" t="s">
        <v>344</v>
      </c>
      <c r="AC119" s="212"/>
      <c r="AD119" s="231">
        <v>41.905000000000001</v>
      </c>
      <c r="AE119" s="223" t="s">
        <v>416</v>
      </c>
      <c r="AF119" s="223"/>
      <c r="AG119" s="232" t="s">
        <v>417</v>
      </c>
    </row>
    <row r="120" spans="1:33" ht="24.75" customHeight="1" x14ac:dyDescent="0.25">
      <c r="A120" s="219"/>
      <c r="B120" s="231"/>
      <c r="C120" s="231"/>
      <c r="D120" s="222" t="s">
        <v>675</v>
      </c>
      <c r="E120" s="229"/>
      <c r="F120" s="231"/>
      <c r="G120" s="220" t="s">
        <v>676</v>
      </c>
      <c r="H120" s="220"/>
      <c r="I120" s="220"/>
      <c r="J120" s="229" t="s">
        <v>677</v>
      </c>
      <c r="K120" s="211"/>
      <c r="L120" s="211"/>
      <c r="M120" s="211"/>
      <c r="N120" s="211"/>
      <c r="O120" s="211"/>
      <c r="P120" s="224"/>
      <c r="Q120" s="224"/>
      <c r="R120" s="211"/>
      <c r="S120" s="211"/>
      <c r="T120" s="226"/>
      <c r="U120" s="211"/>
      <c r="V120" s="211"/>
      <c r="W120" s="226"/>
      <c r="X120" s="229"/>
      <c r="Y120" s="226"/>
      <c r="Z120" s="229"/>
      <c r="AA120" s="226"/>
      <c r="AB120" s="211"/>
      <c r="AC120" s="211"/>
      <c r="AD120" s="231"/>
      <c r="AE120" s="223"/>
      <c r="AF120" s="223"/>
      <c r="AG120" s="230"/>
    </row>
    <row r="121" spans="1:33" x14ac:dyDescent="0.25">
      <c r="A121" s="219"/>
      <c r="B121" s="231"/>
      <c r="C121" s="231"/>
      <c r="D121" s="222" t="s">
        <v>678</v>
      </c>
      <c r="E121" s="229"/>
      <c r="F121" s="231"/>
      <c r="G121" s="223" t="s">
        <v>679</v>
      </c>
      <c r="H121" s="223"/>
      <c r="I121" s="223"/>
      <c r="J121" s="229" t="s">
        <v>680</v>
      </c>
      <c r="K121" s="211"/>
      <c r="L121" s="211"/>
      <c r="M121" s="211"/>
      <c r="N121" s="211"/>
      <c r="O121" s="211"/>
      <c r="P121" s="224"/>
      <c r="Q121" s="224"/>
      <c r="R121" s="211"/>
      <c r="S121" s="211"/>
      <c r="T121" s="226"/>
      <c r="U121" s="211"/>
      <c r="V121" s="211"/>
      <c r="W121" s="226"/>
      <c r="X121" s="229"/>
      <c r="Y121" s="226"/>
      <c r="Z121" s="229"/>
      <c r="AA121" s="226"/>
      <c r="AB121" s="211"/>
      <c r="AC121" s="211"/>
      <c r="AD121" s="231"/>
      <c r="AE121" s="223"/>
      <c r="AF121" s="223"/>
      <c r="AG121" s="230"/>
    </row>
    <row r="122" spans="1:33" ht="82.5" x14ac:dyDescent="0.25">
      <c r="A122" s="219"/>
      <c r="B122" s="221"/>
      <c r="C122" s="222" t="s">
        <v>681</v>
      </c>
      <c r="D122" s="222" t="s">
        <v>682</v>
      </c>
      <c r="E122" s="229"/>
      <c r="F122" s="231"/>
      <c r="G122" s="220" t="s">
        <v>346</v>
      </c>
      <c r="H122" s="220"/>
      <c r="I122" s="220"/>
      <c r="J122" s="222" t="s">
        <v>683</v>
      </c>
      <c r="K122" s="211"/>
      <c r="L122" s="211"/>
      <c r="M122" s="211"/>
      <c r="N122" s="211"/>
      <c r="O122" s="211"/>
      <c r="P122" s="224"/>
      <c r="Q122" s="224"/>
      <c r="R122" s="212" t="s">
        <v>348</v>
      </c>
      <c r="S122" s="212"/>
      <c r="T122" s="226">
        <v>5</v>
      </c>
      <c r="U122" s="212" t="s">
        <v>348</v>
      </c>
      <c r="V122" s="212"/>
      <c r="W122" s="226">
        <v>5.9682399999999998</v>
      </c>
      <c r="X122" s="210" t="s">
        <v>348</v>
      </c>
      <c r="Y122" s="226">
        <v>5.9687749999999999</v>
      </c>
      <c r="Z122" s="210" t="s">
        <v>348</v>
      </c>
      <c r="AA122" s="226">
        <v>6.473427</v>
      </c>
      <c r="AB122" s="212" t="s">
        <v>348</v>
      </c>
      <c r="AC122" s="212"/>
      <c r="AD122" s="231">
        <v>6.9741</v>
      </c>
      <c r="AE122" s="223" t="s">
        <v>416</v>
      </c>
      <c r="AF122" s="223"/>
      <c r="AG122" s="232" t="s">
        <v>417</v>
      </c>
    </row>
    <row r="123" spans="1:33" ht="16.5" customHeight="1" x14ac:dyDescent="0.25">
      <c r="A123" s="219"/>
      <c r="B123" s="231"/>
      <c r="C123" s="231"/>
      <c r="D123" s="222" t="s">
        <v>684</v>
      </c>
      <c r="E123" s="229"/>
      <c r="F123" s="231"/>
      <c r="G123" s="220" t="s">
        <v>685</v>
      </c>
      <c r="H123" s="220"/>
      <c r="I123" s="220"/>
      <c r="J123" s="229" t="s">
        <v>686</v>
      </c>
      <c r="K123" s="211"/>
      <c r="L123" s="211"/>
      <c r="M123" s="211"/>
      <c r="N123" s="211"/>
      <c r="O123" s="211"/>
      <c r="P123" s="224"/>
      <c r="Q123" s="224"/>
      <c r="R123" s="211"/>
      <c r="S123" s="211"/>
      <c r="T123" s="226"/>
      <c r="U123" s="211"/>
      <c r="V123" s="211"/>
      <c r="W123" s="226"/>
      <c r="X123" s="229"/>
      <c r="Y123" s="226"/>
      <c r="Z123" s="229"/>
      <c r="AA123" s="226"/>
      <c r="AB123" s="211"/>
      <c r="AC123" s="211"/>
      <c r="AD123" s="231"/>
      <c r="AE123" s="223"/>
      <c r="AF123" s="223"/>
      <c r="AG123" s="230"/>
    </row>
    <row r="124" spans="1:33" x14ac:dyDescent="0.25">
      <c r="A124" s="219"/>
      <c r="B124" s="231"/>
      <c r="C124" s="231"/>
      <c r="D124" s="222"/>
      <c r="E124" s="229"/>
      <c r="F124" s="231"/>
      <c r="G124" s="223" t="s">
        <v>687</v>
      </c>
      <c r="H124" s="223"/>
      <c r="I124" s="223"/>
      <c r="J124" s="229" t="s">
        <v>688</v>
      </c>
      <c r="K124" s="211"/>
      <c r="L124" s="211"/>
      <c r="M124" s="211"/>
      <c r="N124" s="211"/>
      <c r="O124" s="211"/>
      <c r="P124" s="224"/>
      <c r="Q124" s="224"/>
      <c r="R124" s="211"/>
      <c r="S124" s="211"/>
      <c r="T124" s="226"/>
      <c r="U124" s="211"/>
      <c r="V124" s="211"/>
      <c r="W124" s="226"/>
      <c r="X124" s="229"/>
      <c r="Y124" s="226"/>
      <c r="Z124" s="229"/>
      <c r="AA124" s="226"/>
      <c r="AB124" s="211"/>
      <c r="AC124" s="211"/>
      <c r="AD124" s="231"/>
      <c r="AE124" s="223"/>
      <c r="AF124" s="223"/>
      <c r="AG124" s="230"/>
    </row>
    <row r="125" spans="1:33" ht="24.75" customHeight="1" x14ac:dyDescent="0.25">
      <c r="A125" s="219"/>
      <c r="B125" s="231"/>
      <c r="C125" s="231"/>
      <c r="D125" s="222" t="s">
        <v>689</v>
      </c>
      <c r="E125" s="229"/>
      <c r="F125" s="231"/>
      <c r="G125" s="220" t="s">
        <v>690</v>
      </c>
      <c r="H125" s="220"/>
      <c r="I125" s="220"/>
      <c r="J125" s="229" t="s">
        <v>691</v>
      </c>
      <c r="K125" s="211"/>
      <c r="L125" s="211"/>
      <c r="M125" s="211"/>
      <c r="N125" s="211"/>
      <c r="O125" s="211"/>
      <c r="P125" s="224"/>
      <c r="Q125" s="224"/>
      <c r="R125" s="211"/>
      <c r="S125" s="211"/>
      <c r="T125" s="226"/>
      <c r="U125" s="211"/>
      <c r="V125" s="211"/>
      <c r="W125" s="226"/>
      <c r="X125" s="229"/>
      <c r="Y125" s="226"/>
      <c r="Z125" s="229"/>
      <c r="AA125" s="226"/>
      <c r="AB125" s="211"/>
      <c r="AC125" s="211"/>
      <c r="AD125" s="231"/>
      <c r="AE125" s="223"/>
      <c r="AF125" s="223"/>
      <c r="AG125" s="230"/>
    </row>
    <row r="126" spans="1:33" ht="33" x14ac:dyDescent="0.25">
      <c r="A126" s="219"/>
      <c r="B126" s="244" t="s">
        <v>647</v>
      </c>
      <c r="C126" s="226" t="s">
        <v>692</v>
      </c>
      <c r="D126" s="222" t="s">
        <v>693</v>
      </c>
      <c r="E126" s="216"/>
      <c r="F126" s="216"/>
      <c r="G126" s="223" t="s">
        <v>349</v>
      </c>
      <c r="H126" s="223"/>
      <c r="I126" s="223"/>
      <c r="J126" s="222" t="s">
        <v>694</v>
      </c>
      <c r="K126" s="211"/>
      <c r="L126" s="211"/>
      <c r="M126" s="211"/>
      <c r="N126" s="211"/>
      <c r="O126" s="211"/>
      <c r="P126" s="224"/>
      <c r="Q126" s="224"/>
      <c r="R126" s="211" t="s">
        <v>244</v>
      </c>
      <c r="S126" s="211"/>
      <c r="T126" s="226">
        <v>4</v>
      </c>
      <c r="U126" s="211" t="s">
        <v>244</v>
      </c>
      <c r="V126" s="211"/>
      <c r="W126" s="226">
        <v>4</v>
      </c>
      <c r="X126" s="231" t="s">
        <v>244</v>
      </c>
      <c r="Y126" s="226">
        <v>4.5170000000000003</v>
      </c>
      <c r="Z126" s="231" t="s">
        <v>244</v>
      </c>
      <c r="AA126" s="226">
        <v>5.0170000000000003</v>
      </c>
      <c r="AB126" s="211" t="s">
        <v>244</v>
      </c>
      <c r="AC126" s="211"/>
      <c r="AD126" s="231">
        <v>6.9741</v>
      </c>
      <c r="AE126" s="223" t="s">
        <v>416</v>
      </c>
      <c r="AF126" s="223"/>
      <c r="AG126" s="232" t="s">
        <v>417</v>
      </c>
    </row>
    <row r="127" spans="1:33" x14ac:dyDescent="0.25">
      <c r="A127" s="219"/>
      <c r="B127" s="231"/>
      <c r="C127" s="231"/>
      <c r="D127" s="222"/>
      <c r="E127" s="229"/>
      <c r="F127" s="231"/>
      <c r="G127" s="211"/>
      <c r="H127" s="211"/>
      <c r="I127" s="211"/>
      <c r="J127" s="231"/>
      <c r="K127" s="211"/>
      <c r="L127" s="211"/>
      <c r="M127" s="211"/>
      <c r="N127" s="211"/>
      <c r="O127" s="211"/>
      <c r="P127" s="224"/>
      <c r="Q127" s="224"/>
      <c r="R127" s="211"/>
      <c r="S127" s="211"/>
      <c r="T127" s="226"/>
      <c r="U127" s="211"/>
      <c r="V127" s="211"/>
      <c r="W127" s="226"/>
      <c r="X127" s="229"/>
      <c r="Y127" s="226"/>
      <c r="Z127" s="229"/>
      <c r="AA127" s="226"/>
      <c r="AB127" s="211"/>
      <c r="AC127" s="211"/>
      <c r="AD127" s="231"/>
      <c r="AE127" s="223"/>
      <c r="AF127" s="223"/>
      <c r="AG127" s="230"/>
    </row>
    <row r="128" spans="1:33" ht="16.5" customHeight="1" x14ac:dyDescent="0.25">
      <c r="A128" s="219"/>
      <c r="B128" s="231"/>
      <c r="C128" s="231"/>
      <c r="D128" s="222" t="s">
        <v>695</v>
      </c>
      <c r="E128" s="223" t="s">
        <v>351</v>
      </c>
      <c r="F128" s="223"/>
      <c r="G128" s="223"/>
      <c r="H128" s="223"/>
      <c r="I128" s="220" t="s">
        <v>696</v>
      </c>
      <c r="J128" s="220"/>
      <c r="K128" s="211" t="s">
        <v>697</v>
      </c>
      <c r="L128" s="211"/>
      <c r="M128" s="211"/>
      <c r="N128" s="212"/>
      <c r="O128" s="212"/>
      <c r="P128" s="212"/>
      <c r="Q128" s="212"/>
      <c r="R128" s="245">
        <v>1</v>
      </c>
      <c r="S128" s="245"/>
      <c r="T128" s="212"/>
      <c r="U128" s="212"/>
      <c r="V128" s="246">
        <v>1</v>
      </c>
      <c r="W128" s="226"/>
      <c r="X128" s="227">
        <v>1</v>
      </c>
      <c r="Y128" s="216"/>
      <c r="Z128" s="227">
        <v>1</v>
      </c>
      <c r="AA128" s="226"/>
      <c r="AB128" s="211" t="s">
        <v>409</v>
      </c>
      <c r="AC128" s="211"/>
      <c r="AD128" s="231"/>
      <c r="AE128" s="223"/>
      <c r="AF128" s="223"/>
      <c r="AG128" s="230"/>
    </row>
    <row r="129" spans="1:33" ht="16.5" customHeight="1" x14ac:dyDescent="0.25">
      <c r="A129" s="219"/>
      <c r="B129" s="231"/>
      <c r="C129" s="231"/>
      <c r="D129" s="222" t="s">
        <v>698</v>
      </c>
      <c r="E129" s="229"/>
      <c r="F129" s="220" t="s">
        <v>352</v>
      </c>
      <c r="G129" s="220"/>
      <c r="H129" s="220"/>
      <c r="I129" s="220"/>
      <c r="J129" s="229" t="s">
        <v>699</v>
      </c>
      <c r="K129" s="211"/>
      <c r="L129" s="211"/>
      <c r="M129" s="211"/>
      <c r="N129" s="211"/>
      <c r="O129" s="211"/>
      <c r="P129" s="224"/>
      <c r="Q129" s="224"/>
      <c r="R129" s="211"/>
      <c r="S129" s="211"/>
      <c r="T129" s="225"/>
      <c r="U129" s="225"/>
      <c r="V129" s="231"/>
      <c r="W129" s="226"/>
      <c r="X129" s="229"/>
      <c r="Y129" s="226"/>
      <c r="Z129" s="229"/>
      <c r="AA129" s="226"/>
      <c r="AB129" s="211"/>
      <c r="AC129" s="211"/>
      <c r="AD129" s="231"/>
      <c r="AE129" s="223"/>
      <c r="AF129" s="223"/>
      <c r="AG129" s="230"/>
    </row>
    <row r="130" spans="1:33" ht="16.5" customHeight="1" x14ac:dyDescent="0.25">
      <c r="A130" s="219"/>
      <c r="B130" s="231"/>
      <c r="C130" s="231"/>
      <c r="D130" s="222" t="s">
        <v>700</v>
      </c>
      <c r="E130" s="229"/>
      <c r="F130" s="231"/>
      <c r="G130" s="220" t="s">
        <v>701</v>
      </c>
      <c r="H130" s="220"/>
      <c r="I130" s="220"/>
      <c r="J130" s="229" t="s">
        <v>702</v>
      </c>
      <c r="K130" s="211"/>
      <c r="L130" s="211"/>
      <c r="M130" s="211"/>
      <c r="N130" s="211"/>
      <c r="O130" s="211"/>
      <c r="P130" s="224"/>
      <c r="Q130" s="224"/>
      <c r="R130" s="211"/>
      <c r="S130" s="211"/>
      <c r="T130" s="225"/>
      <c r="U130" s="225"/>
      <c r="V130" s="231"/>
      <c r="W130" s="226"/>
      <c r="X130" s="229"/>
      <c r="Y130" s="226"/>
      <c r="Z130" s="229"/>
      <c r="AA130" s="226"/>
      <c r="AB130" s="211"/>
      <c r="AC130" s="211"/>
      <c r="AD130" s="231"/>
      <c r="AE130" s="223"/>
      <c r="AF130" s="223"/>
      <c r="AG130" s="230"/>
    </row>
    <row r="131" spans="1:33" ht="41.25" x14ac:dyDescent="0.25">
      <c r="A131" s="219"/>
      <c r="B131" s="220" t="s">
        <v>647</v>
      </c>
      <c r="C131" s="220" t="s">
        <v>703</v>
      </c>
      <c r="D131" s="222" t="s">
        <v>704</v>
      </c>
      <c r="E131" s="229"/>
      <c r="F131" s="231"/>
      <c r="G131" s="223" t="s">
        <v>353</v>
      </c>
      <c r="H131" s="223"/>
      <c r="I131" s="223"/>
      <c r="J131" s="222" t="s">
        <v>705</v>
      </c>
      <c r="K131" s="211"/>
      <c r="L131" s="211"/>
      <c r="M131" s="211"/>
      <c r="N131" s="211"/>
      <c r="O131" s="211"/>
      <c r="P131" s="224"/>
      <c r="Q131" s="224"/>
      <c r="R131" s="211" t="s">
        <v>244</v>
      </c>
      <c r="S131" s="211"/>
      <c r="T131" s="225">
        <v>5</v>
      </c>
      <c r="U131" s="225"/>
      <c r="V131" s="231" t="s">
        <v>244</v>
      </c>
      <c r="W131" s="226">
        <v>5</v>
      </c>
      <c r="X131" s="231" t="s">
        <v>244</v>
      </c>
      <c r="Y131" s="226">
        <v>5</v>
      </c>
      <c r="Z131" s="231" t="s">
        <v>244</v>
      </c>
      <c r="AA131" s="226">
        <v>5</v>
      </c>
      <c r="AB131" s="211" t="s">
        <v>244</v>
      </c>
      <c r="AC131" s="211"/>
      <c r="AD131" s="231">
        <v>5.25</v>
      </c>
      <c r="AE131" s="223" t="s">
        <v>417</v>
      </c>
      <c r="AF131" s="223"/>
      <c r="AG131" s="232" t="s">
        <v>417</v>
      </c>
    </row>
    <row r="132" spans="1:33" ht="41.25" x14ac:dyDescent="0.25">
      <c r="A132" s="219"/>
      <c r="B132" s="220"/>
      <c r="C132" s="220"/>
      <c r="D132" s="222" t="s">
        <v>706</v>
      </c>
      <c r="E132" s="229"/>
      <c r="F132" s="231"/>
      <c r="G132" s="220" t="s">
        <v>355</v>
      </c>
      <c r="H132" s="220"/>
      <c r="I132" s="220"/>
      <c r="J132" s="222" t="s">
        <v>707</v>
      </c>
      <c r="K132" s="211"/>
      <c r="L132" s="211"/>
      <c r="M132" s="211"/>
      <c r="N132" s="211"/>
      <c r="O132" s="211"/>
      <c r="P132" s="224"/>
      <c r="Q132" s="224"/>
      <c r="R132" s="211" t="s">
        <v>244</v>
      </c>
      <c r="S132" s="211"/>
      <c r="T132" s="225">
        <v>5</v>
      </c>
      <c r="U132" s="225"/>
      <c r="V132" s="231" t="s">
        <v>244</v>
      </c>
      <c r="W132" s="226">
        <v>5</v>
      </c>
      <c r="X132" s="231" t="s">
        <v>244</v>
      </c>
      <c r="Y132" s="226">
        <v>5</v>
      </c>
      <c r="Z132" s="231" t="s">
        <v>244</v>
      </c>
      <c r="AA132" s="226">
        <v>5</v>
      </c>
      <c r="AB132" s="211" t="s">
        <v>244</v>
      </c>
      <c r="AC132" s="211"/>
      <c r="AD132" s="231">
        <v>5.25</v>
      </c>
      <c r="AE132" s="223" t="s">
        <v>417</v>
      </c>
      <c r="AF132" s="223"/>
      <c r="AG132" s="232" t="s">
        <v>417</v>
      </c>
    </row>
    <row r="133" spans="1:33" ht="16.5" customHeight="1" x14ac:dyDescent="0.25">
      <c r="A133" s="219"/>
      <c r="B133" s="231"/>
      <c r="C133" s="231"/>
      <c r="D133" s="222" t="s">
        <v>708</v>
      </c>
      <c r="E133" s="229"/>
      <c r="F133" s="231"/>
      <c r="G133" s="220" t="s">
        <v>709</v>
      </c>
      <c r="H133" s="220"/>
      <c r="I133" s="220"/>
      <c r="J133" s="229" t="s">
        <v>710</v>
      </c>
      <c r="K133" s="211"/>
      <c r="L133" s="211"/>
      <c r="M133" s="211"/>
      <c r="N133" s="211"/>
      <c r="O133" s="211"/>
      <c r="P133" s="224"/>
      <c r="Q133" s="224"/>
      <c r="R133" s="211"/>
      <c r="S133" s="211"/>
      <c r="T133" s="225"/>
      <c r="U133" s="225"/>
      <c r="V133" s="231"/>
      <c r="W133" s="226"/>
      <c r="X133" s="229"/>
      <c r="Y133" s="226"/>
      <c r="Z133" s="229"/>
      <c r="AA133" s="226"/>
      <c r="AB133" s="211"/>
      <c r="AC133" s="211"/>
      <c r="AD133" s="231"/>
      <c r="AE133" s="223"/>
      <c r="AF133" s="223"/>
      <c r="AG133" s="230"/>
    </row>
    <row r="134" spans="1:33" ht="16.5" customHeight="1" x14ac:dyDescent="0.25">
      <c r="A134" s="219"/>
      <c r="B134" s="231"/>
      <c r="C134" s="231"/>
      <c r="D134" s="222" t="s">
        <v>711</v>
      </c>
      <c r="E134" s="229"/>
      <c r="F134" s="231"/>
      <c r="G134" s="220" t="s">
        <v>712</v>
      </c>
      <c r="H134" s="220"/>
      <c r="I134" s="220"/>
      <c r="J134" s="229" t="s">
        <v>713</v>
      </c>
      <c r="K134" s="211"/>
      <c r="L134" s="211"/>
      <c r="M134" s="211"/>
      <c r="N134" s="211"/>
      <c r="O134" s="211"/>
      <c r="P134" s="224"/>
      <c r="Q134" s="224"/>
      <c r="R134" s="211"/>
      <c r="S134" s="211"/>
      <c r="T134" s="225"/>
      <c r="U134" s="225"/>
      <c r="V134" s="231"/>
      <c r="W134" s="226"/>
      <c r="X134" s="229"/>
      <c r="Y134" s="226"/>
      <c r="Z134" s="229"/>
      <c r="AA134" s="226"/>
      <c r="AB134" s="211"/>
      <c r="AC134" s="211"/>
      <c r="AD134" s="231"/>
      <c r="AE134" s="223"/>
      <c r="AF134" s="223"/>
      <c r="AG134" s="230"/>
    </row>
    <row r="135" spans="1:33" x14ac:dyDescent="0.25">
      <c r="A135" s="219"/>
      <c r="B135" s="231"/>
      <c r="C135" s="231"/>
      <c r="D135" s="222" t="s">
        <v>714</v>
      </c>
      <c r="E135" s="229"/>
      <c r="F135" s="231"/>
      <c r="G135" s="223" t="s">
        <v>715</v>
      </c>
      <c r="H135" s="223"/>
      <c r="I135" s="223"/>
      <c r="J135" s="229" t="s">
        <v>716</v>
      </c>
      <c r="K135" s="211"/>
      <c r="L135" s="211"/>
      <c r="M135" s="211"/>
      <c r="N135" s="211"/>
      <c r="O135" s="211"/>
      <c r="P135" s="224"/>
      <c r="Q135" s="224"/>
      <c r="R135" s="211"/>
      <c r="S135" s="211"/>
      <c r="T135" s="225"/>
      <c r="U135" s="225"/>
      <c r="V135" s="231"/>
      <c r="W135" s="226"/>
      <c r="X135" s="229"/>
      <c r="Y135" s="226"/>
      <c r="Z135" s="229"/>
      <c r="AA135" s="226"/>
      <c r="AB135" s="211"/>
      <c r="AC135" s="211"/>
      <c r="AD135" s="231"/>
      <c r="AE135" s="223"/>
      <c r="AF135" s="223"/>
      <c r="AG135" s="230"/>
    </row>
    <row r="136" spans="1:33" ht="16.5" x14ac:dyDescent="0.25">
      <c r="A136" s="219"/>
      <c r="B136" s="220" t="s">
        <v>647</v>
      </c>
      <c r="C136" s="212" t="s">
        <v>692</v>
      </c>
      <c r="D136" s="222" t="s">
        <v>717</v>
      </c>
      <c r="E136" s="229"/>
      <c r="F136" s="231"/>
      <c r="G136" s="220" t="s">
        <v>357</v>
      </c>
      <c r="H136" s="220"/>
      <c r="I136" s="220"/>
      <c r="J136" s="229" t="s">
        <v>718</v>
      </c>
      <c r="K136" s="211"/>
      <c r="L136" s="211"/>
      <c r="M136" s="211"/>
      <c r="N136" s="211"/>
      <c r="O136" s="211"/>
      <c r="P136" s="224"/>
      <c r="Q136" s="224"/>
      <c r="R136" s="211" t="s">
        <v>244</v>
      </c>
      <c r="S136" s="211"/>
      <c r="T136" s="225">
        <v>5</v>
      </c>
      <c r="U136" s="225"/>
      <c r="V136" s="231" t="s">
        <v>244</v>
      </c>
      <c r="W136" s="226">
        <v>5</v>
      </c>
      <c r="X136" s="231" t="s">
        <v>244</v>
      </c>
      <c r="Y136" s="226">
        <v>5</v>
      </c>
      <c r="Z136" s="231" t="s">
        <v>244</v>
      </c>
      <c r="AA136" s="226">
        <v>5</v>
      </c>
      <c r="AB136" s="211" t="s">
        <v>244</v>
      </c>
      <c r="AC136" s="211"/>
      <c r="AD136" s="231">
        <v>5.25</v>
      </c>
      <c r="AE136" s="223" t="s">
        <v>416</v>
      </c>
      <c r="AF136" s="223"/>
      <c r="AG136" s="232" t="s">
        <v>417</v>
      </c>
    </row>
    <row r="137" spans="1:33" ht="16.5" customHeight="1" x14ac:dyDescent="0.25">
      <c r="A137" s="219"/>
      <c r="B137" s="220"/>
      <c r="C137" s="212"/>
      <c r="D137" s="222" t="s">
        <v>719</v>
      </c>
      <c r="E137" s="229"/>
      <c r="F137" s="231"/>
      <c r="G137" s="220" t="s">
        <v>720</v>
      </c>
      <c r="H137" s="220"/>
      <c r="I137" s="220"/>
      <c r="J137" s="229" t="s">
        <v>721</v>
      </c>
      <c r="K137" s="211"/>
      <c r="L137" s="211"/>
      <c r="M137" s="211"/>
      <c r="N137" s="211"/>
      <c r="O137" s="211"/>
      <c r="P137" s="224"/>
      <c r="Q137" s="224"/>
      <c r="R137" s="211"/>
      <c r="S137" s="211"/>
      <c r="T137" s="225"/>
      <c r="U137" s="225"/>
      <c r="V137" s="231"/>
      <c r="W137" s="226"/>
      <c r="X137" s="229"/>
      <c r="Y137" s="226"/>
      <c r="Z137" s="229"/>
      <c r="AA137" s="226"/>
      <c r="AB137" s="211"/>
      <c r="AC137" s="211"/>
      <c r="AD137" s="231"/>
      <c r="AE137" s="223"/>
      <c r="AF137" s="223"/>
      <c r="AG137" s="230"/>
    </row>
    <row r="138" spans="1:33" ht="16.5" x14ac:dyDescent="0.25">
      <c r="A138" s="219"/>
      <c r="B138" s="220"/>
      <c r="C138" s="212"/>
      <c r="D138" s="222" t="s">
        <v>722</v>
      </c>
      <c r="E138" s="229"/>
      <c r="F138" s="231"/>
      <c r="G138" s="220" t="s">
        <v>359</v>
      </c>
      <c r="H138" s="220"/>
      <c r="I138" s="220"/>
      <c r="J138" s="229" t="s">
        <v>723</v>
      </c>
      <c r="K138" s="211"/>
      <c r="L138" s="211"/>
      <c r="M138" s="211"/>
      <c r="N138" s="211" t="s">
        <v>244</v>
      </c>
      <c r="O138" s="211"/>
      <c r="P138" s="224">
        <v>4.8239999999999998</v>
      </c>
      <c r="Q138" s="224"/>
      <c r="R138" s="211" t="s">
        <v>244</v>
      </c>
      <c r="S138" s="211"/>
      <c r="T138" s="225">
        <v>5</v>
      </c>
      <c r="U138" s="225"/>
      <c r="V138" s="231" t="s">
        <v>244</v>
      </c>
      <c r="W138" s="226">
        <v>5</v>
      </c>
      <c r="X138" s="231" t="s">
        <v>244</v>
      </c>
      <c r="Y138" s="226">
        <v>5</v>
      </c>
      <c r="Z138" s="231" t="s">
        <v>244</v>
      </c>
      <c r="AA138" s="226">
        <v>5</v>
      </c>
      <c r="AB138" s="211" t="s">
        <v>244</v>
      </c>
      <c r="AC138" s="211"/>
      <c r="AD138" s="231">
        <v>5.25</v>
      </c>
      <c r="AE138" s="223" t="s">
        <v>417</v>
      </c>
      <c r="AF138" s="223"/>
      <c r="AG138" s="232" t="s">
        <v>417</v>
      </c>
    </row>
    <row r="139" spans="1:33" ht="33" x14ac:dyDescent="0.25">
      <c r="A139" s="219"/>
      <c r="B139" s="220"/>
      <c r="C139" s="212"/>
      <c r="D139" s="222" t="s">
        <v>724</v>
      </c>
      <c r="E139" s="229"/>
      <c r="F139" s="231"/>
      <c r="G139" s="220" t="s">
        <v>361</v>
      </c>
      <c r="H139" s="220"/>
      <c r="I139" s="220"/>
      <c r="J139" s="222" t="s">
        <v>725</v>
      </c>
      <c r="K139" s="211"/>
      <c r="L139" s="211"/>
      <c r="M139" s="211"/>
      <c r="N139" s="211"/>
      <c r="O139" s="211"/>
      <c r="P139" s="224"/>
      <c r="Q139" s="224"/>
      <c r="R139" s="211" t="s">
        <v>244</v>
      </c>
      <c r="S139" s="211"/>
      <c r="T139" s="225">
        <v>7</v>
      </c>
      <c r="U139" s="225"/>
      <c r="V139" s="231" t="s">
        <v>244</v>
      </c>
      <c r="W139" s="226">
        <v>7.5</v>
      </c>
      <c r="X139" s="231" t="s">
        <v>244</v>
      </c>
      <c r="Y139" s="226">
        <v>7.75</v>
      </c>
      <c r="Z139" s="231" t="s">
        <v>244</v>
      </c>
      <c r="AA139" s="226">
        <v>8</v>
      </c>
      <c r="AB139" s="211" t="s">
        <v>244</v>
      </c>
      <c r="AC139" s="211"/>
      <c r="AD139" s="231">
        <v>8</v>
      </c>
      <c r="AE139" s="223" t="s">
        <v>417</v>
      </c>
      <c r="AF139" s="223"/>
      <c r="AG139" s="232" t="s">
        <v>417</v>
      </c>
    </row>
    <row r="140" spans="1:33" ht="16.5" x14ac:dyDescent="0.25">
      <c r="A140" s="219"/>
      <c r="B140" s="220" t="s">
        <v>647</v>
      </c>
      <c r="C140" s="212" t="s">
        <v>703</v>
      </c>
      <c r="D140" s="222" t="s">
        <v>726</v>
      </c>
      <c r="E140" s="229"/>
      <c r="F140" s="231"/>
      <c r="G140" s="220" t="s">
        <v>363</v>
      </c>
      <c r="H140" s="220"/>
      <c r="I140" s="220"/>
      <c r="J140" s="229" t="s">
        <v>727</v>
      </c>
      <c r="K140" s="211"/>
      <c r="L140" s="211"/>
      <c r="M140" s="211"/>
      <c r="N140" s="211"/>
      <c r="O140" s="211"/>
      <c r="P140" s="224"/>
      <c r="Q140" s="224"/>
      <c r="R140" s="211" t="s">
        <v>244</v>
      </c>
      <c r="S140" s="211"/>
      <c r="T140" s="225">
        <v>5</v>
      </c>
      <c r="U140" s="225"/>
      <c r="V140" s="231" t="s">
        <v>244</v>
      </c>
      <c r="W140" s="226">
        <v>5</v>
      </c>
      <c r="X140" s="231" t="s">
        <v>244</v>
      </c>
      <c r="Y140" s="226">
        <v>5</v>
      </c>
      <c r="Z140" s="231" t="s">
        <v>244</v>
      </c>
      <c r="AA140" s="226">
        <v>5</v>
      </c>
      <c r="AB140" s="211" t="s">
        <v>244</v>
      </c>
      <c r="AC140" s="211"/>
      <c r="AD140" s="231">
        <v>5.25</v>
      </c>
      <c r="AE140" s="223" t="s">
        <v>417</v>
      </c>
      <c r="AF140" s="223"/>
      <c r="AG140" s="232" t="s">
        <v>417</v>
      </c>
    </row>
    <row r="141" spans="1:33" ht="16.5" customHeight="1" x14ac:dyDescent="0.25">
      <c r="A141" s="219"/>
      <c r="B141" s="220"/>
      <c r="C141" s="212"/>
      <c r="D141" s="222" t="s">
        <v>728</v>
      </c>
      <c r="E141" s="229"/>
      <c r="F141" s="231"/>
      <c r="G141" s="220" t="s">
        <v>729</v>
      </c>
      <c r="H141" s="220"/>
      <c r="I141" s="220"/>
      <c r="J141" s="229" t="s">
        <v>730</v>
      </c>
      <c r="K141" s="211"/>
      <c r="L141" s="211"/>
      <c r="M141" s="211"/>
      <c r="N141" s="211"/>
      <c r="O141" s="211"/>
      <c r="P141" s="224"/>
      <c r="Q141" s="224"/>
      <c r="R141" s="211"/>
      <c r="S141" s="211"/>
      <c r="T141" s="225"/>
      <c r="U141" s="225"/>
      <c r="V141" s="231"/>
      <c r="W141" s="226"/>
      <c r="X141" s="229"/>
      <c r="Y141" s="226"/>
      <c r="Z141" s="229"/>
      <c r="AA141" s="226"/>
      <c r="AB141" s="211"/>
      <c r="AC141" s="211"/>
      <c r="AD141" s="231"/>
      <c r="AE141" s="223"/>
      <c r="AF141" s="223"/>
      <c r="AG141" s="230"/>
    </row>
    <row r="142" spans="1:33" ht="16.5" x14ac:dyDescent="0.25">
      <c r="A142" s="219"/>
      <c r="B142" s="220"/>
      <c r="C142" s="212"/>
      <c r="D142" s="222" t="s">
        <v>731</v>
      </c>
      <c r="E142" s="229"/>
      <c r="F142" s="231"/>
      <c r="G142" s="223" t="s">
        <v>365</v>
      </c>
      <c r="H142" s="223"/>
      <c r="I142" s="223"/>
      <c r="J142" s="229" t="s">
        <v>732</v>
      </c>
      <c r="K142" s="211"/>
      <c r="L142" s="211"/>
      <c r="M142" s="211"/>
      <c r="N142" s="211"/>
      <c r="O142" s="211"/>
      <c r="P142" s="224"/>
      <c r="Q142" s="224"/>
      <c r="R142" s="211" t="s">
        <v>244</v>
      </c>
      <c r="S142" s="211"/>
      <c r="T142" s="225">
        <v>7</v>
      </c>
      <c r="U142" s="225"/>
      <c r="V142" s="231" t="s">
        <v>244</v>
      </c>
      <c r="W142" s="226">
        <v>7.5776000000000003</v>
      </c>
      <c r="X142" s="231" t="s">
        <v>244</v>
      </c>
      <c r="Y142" s="226">
        <v>7.5822000000000003</v>
      </c>
      <c r="Z142" s="231" t="s">
        <v>244</v>
      </c>
      <c r="AA142" s="226">
        <v>8.1075049999999997</v>
      </c>
      <c r="AB142" s="211" t="s">
        <v>244</v>
      </c>
      <c r="AC142" s="211"/>
      <c r="AD142" s="231">
        <v>8.1163500000000006</v>
      </c>
      <c r="AE142" s="223" t="s">
        <v>416</v>
      </c>
      <c r="AF142" s="223"/>
      <c r="AG142" s="232" t="s">
        <v>417</v>
      </c>
    </row>
    <row r="143" spans="1:33" ht="16.5" customHeight="1" x14ac:dyDescent="0.25">
      <c r="A143" s="219"/>
      <c r="B143" s="220"/>
      <c r="C143" s="212"/>
      <c r="D143" s="222" t="s">
        <v>733</v>
      </c>
      <c r="E143" s="229"/>
      <c r="F143" s="231"/>
      <c r="G143" s="220" t="s">
        <v>734</v>
      </c>
      <c r="H143" s="220"/>
      <c r="I143" s="220"/>
      <c r="J143" s="229" t="s">
        <v>735</v>
      </c>
      <c r="K143" s="211"/>
      <c r="L143" s="211"/>
      <c r="M143" s="211"/>
      <c r="N143" s="211"/>
      <c r="O143" s="211"/>
      <c r="P143" s="224"/>
      <c r="Q143" s="224"/>
      <c r="R143" s="211"/>
      <c r="S143" s="211"/>
      <c r="T143" s="225"/>
      <c r="U143" s="225"/>
      <c r="V143" s="231"/>
      <c r="W143" s="226"/>
      <c r="X143" s="229"/>
      <c r="Y143" s="226"/>
      <c r="Z143" s="229"/>
      <c r="AA143" s="226"/>
      <c r="AB143" s="211"/>
      <c r="AC143" s="211"/>
      <c r="AD143" s="231"/>
      <c r="AE143" s="223"/>
      <c r="AF143" s="223"/>
      <c r="AG143" s="230"/>
    </row>
    <row r="144" spans="1:33" ht="24.75" customHeight="1" x14ac:dyDescent="0.25">
      <c r="A144" s="219"/>
      <c r="B144" s="220"/>
      <c r="C144" s="212"/>
      <c r="D144" s="222" t="s">
        <v>736</v>
      </c>
      <c r="E144" s="229"/>
      <c r="F144" s="231"/>
      <c r="G144" s="220" t="s">
        <v>367</v>
      </c>
      <c r="H144" s="220"/>
      <c r="I144" s="220"/>
      <c r="J144" s="229" t="s">
        <v>737</v>
      </c>
      <c r="K144" s="211"/>
      <c r="L144" s="211"/>
      <c r="M144" s="211"/>
      <c r="N144" s="211"/>
      <c r="O144" s="211"/>
      <c r="P144" s="224"/>
      <c r="Q144" s="224"/>
      <c r="R144" s="211" t="s">
        <v>244</v>
      </c>
      <c r="S144" s="211"/>
      <c r="T144" s="225">
        <v>5</v>
      </c>
      <c r="U144" s="225"/>
      <c r="V144" s="231" t="s">
        <v>244</v>
      </c>
      <c r="W144" s="226">
        <v>5</v>
      </c>
      <c r="X144" s="231" t="s">
        <v>244</v>
      </c>
      <c r="Y144" s="226">
        <v>5.5</v>
      </c>
      <c r="Z144" s="231" t="s">
        <v>244</v>
      </c>
      <c r="AA144" s="226">
        <v>6</v>
      </c>
      <c r="AB144" s="211" t="s">
        <v>244</v>
      </c>
      <c r="AC144" s="211"/>
      <c r="AD144" s="231">
        <v>6.25</v>
      </c>
      <c r="AE144" s="223" t="s">
        <v>416</v>
      </c>
      <c r="AF144" s="223"/>
      <c r="AG144" s="232" t="s">
        <v>417</v>
      </c>
    </row>
    <row r="145" spans="1:33" ht="16.5" customHeight="1" x14ac:dyDescent="0.25">
      <c r="A145" s="219"/>
      <c r="B145" s="220"/>
      <c r="C145" s="212"/>
      <c r="D145" s="222" t="s">
        <v>738</v>
      </c>
      <c r="E145" s="229"/>
      <c r="F145" s="231"/>
      <c r="G145" s="220" t="s">
        <v>739</v>
      </c>
      <c r="H145" s="220"/>
      <c r="I145" s="220"/>
      <c r="J145" s="229" t="s">
        <v>740</v>
      </c>
      <c r="K145" s="211"/>
      <c r="L145" s="211"/>
      <c r="M145" s="211"/>
      <c r="N145" s="211"/>
      <c r="O145" s="211"/>
      <c r="P145" s="224"/>
      <c r="Q145" s="224"/>
      <c r="R145" s="211"/>
      <c r="S145" s="211"/>
      <c r="T145" s="225"/>
      <c r="U145" s="225"/>
      <c r="V145" s="231"/>
      <c r="W145" s="226"/>
      <c r="X145" s="229"/>
      <c r="Y145" s="226"/>
      <c r="Z145" s="229"/>
      <c r="AA145" s="226"/>
      <c r="AB145" s="211"/>
      <c r="AC145" s="211"/>
      <c r="AD145" s="231"/>
      <c r="AE145" s="223"/>
      <c r="AF145" s="223"/>
      <c r="AG145" s="230"/>
    </row>
    <row r="146" spans="1:33" x14ac:dyDescent="0.25">
      <c r="A146" s="219"/>
      <c r="B146" s="220"/>
      <c r="C146" s="212"/>
      <c r="D146" s="222" t="s">
        <v>741</v>
      </c>
      <c r="E146" s="229"/>
      <c r="F146" s="231"/>
      <c r="G146" s="223" t="s">
        <v>742</v>
      </c>
      <c r="H146" s="223"/>
      <c r="I146" s="223"/>
      <c r="J146" s="229" t="s">
        <v>743</v>
      </c>
      <c r="K146" s="211"/>
      <c r="L146" s="211"/>
      <c r="M146" s="211"/>
      <c r="N146" s="211"/>
      <c r="O146" s="211"/>
      <c r="P146" s="224"/>
      <c r="Q146" s="224"/>
      <c r="R146" s="211"/>
      <c r="S146" s="211"/>
      <c r="T146" s="225"/>
      <c r="U146" s="225"/>
      <c r="V146" s="231"/>
      <c r="W146" s="226"/>
      <c r="X146" s="229"/>
      <c r="Y146" s="226"/>
      <c r="Z146" s="229"/>
      <c r="AA146" s="226"/>
      <c r="AB146" s="211"/>
      <c r="AC146" s="211"/>
      <c r="AD146" s="231"/>
      <c r="AE146" s="223"/>
      <c r="AF146" s="223"/>
      <c r="AG146" s="230"/>
    </row>
    <row r="147" spans="1:33" ht="49.5" x14ac:dyDescent="0.25">
      <c r="A147" s="219"/>
      <c r="B147" s="220"/>
      <c r="C147" s="212"/>
      <c r="D147" s="222" t="s">
        <v>744</v>
      </c>
      <c r="E147" s="229"/>
      <c r="F147" s="231"/>
      <c r="G147" s="220" t="s">
        <v>369</v>
      </c>
      <c r="H147" s="220"/>
      <c r="I147" s="220"/>
      <c r="J147" s="222" t="s">
        <v>745</v>
      </c>
      <c r="K147" s="211"/>
      <c r="L147" s="211"/>
      <c r="M147" s="211"/>
      <c r="N147" s="211" t="s">
        <v>244</v>
      </c>
      <c r="O147" s="211"/>
      <c r="P147" s="224">
        <v>2.718</v>
      </c>
      <c r="Q147" s="224"/>
      <c r="R147" s="211" t="s">
        <v>244</v>
      </c>
      <c r="S147" s="211"/>
      <c r="T147" s="225">
        <v>7</v>
      </c>
      <c r="U147" s="225"/>
      <c r="V147" s="231" t="s">
        <v>244</v>
      </c>
      <c r="W147" s="226">
        <v>7</v>
      </c>
      <c r="X147" s="231" t="s">
        <v>244</v>
      </c>
      <c r="Y147" s="226">
        <v>7.7550359999999996</v>
      </c>
      <c r="Z147" s="231" t="s">
        <v>244</v>
      </c>
      <c r="AA147" s="226">
        <v>8</v>
      </c>
      <c r="AB147" s="211" t="s">
        <v>244</v>
      </c>
      <c r="AC147" s="211"/>
      <c r="AD147" s="231">
        <v>8</v>
      </c>
      <c r="AE147" s="223" t="s">
        <v>416</v>
      </c>
      <c r="AF147" s="223"/>
      <c r="AG147" s="232" t="s">
        <v>417</v>
      </c>
    </row>
    <row r="148" spans="1:33" x14ac:dyDescent="0.25">
      <c r="A148" s="247"/>
      <c r="B148" s="248"/>
      <c r="C148" s="248"/>
      <c r="D148" s="249"/>
      <c r="E148" s="248"/>
      <c r="F148" s="248"/>
      <c r="G148" s="250"/>
      <c r="H148" s="250"/>
      <c r="I148" s="250"/>
      <c r="J148" s="250"/>
      <c r="K148" s="250"/>
      <c r="L148" s="250"/>
      <c r="M148" s="250"/>
      <c r="N148" s="251" t="s">
        <v>746</v>
      </c>
      <c r="O148" s="251"/>
      <c r="P148" s="251"/>
      <c r="Q148" s="251"/>
      <c r="R148" s="252" t="s">
        <v>747</v>
      </c>
      <c r="S148" s="252"/>
      <c r="T148" s="252"/>
      <c r="U148" s="252"/>
      <c r="V148" s="252" t="s">
        <v>748</v>
      </c>
      <c r="W148" s="252"/>
      <c r="X148" s="252" t="s">
        <v>749</v>
      </c>
      <c r="Y148" s="252"/>
      <c r="Z148" s="252" t="s">
        <v>750</v>
      </c>
      <c r="AA148" s="252"/>
      <c r="AB148" s="252"/>
      <c r="AC148" s="253" t="s">
        <v>751</v>
      </c>
      <c r="AD148" s="253"/>
      <c r="AE148" s="253"/>
      <c r="AF148" s="248"/>
      <c r="AG148" s="254"/>
    </row>
  </sheetData>
  <mergeCells count="1286">
    <mergeCell ref="X148:Y148"/>
    <mergeCell ref="Z148:AB148"/>
    <mergeCell ref="AC148:AE148"/>
    <mergeCell ref="G148:I148"/>
    <mergeCell ref="J148:K148"/>
    <mergeCell ref="L148:M148"/>
    <mergeCell ref="N148:Q148"/>
    <mergeCell ref="R148:U148"/>
    <mergeCell ref="V148:W148"/>
    <mergeCell ref="AB146:AC146"/>
    <mergeCell ref="AE146:AF146"/>
    <mergeCell ref="G147:I147"/>
    <mergeCell ref="K147:M147"/>
    <mergeCell ref="N147:O147"/>
    <mergeCell ref="P147:Q147"/>
    <mergeCell ref="R147:S147"/>
    <mergeCell ref="T147:U147"/>
    <mergeCell ref="AB147:AC147"/>
    <mergeCell ref="AE147:AF147"/>
    <mergeCell ref="G146:I146"/>
    <mergeCell ref="K146:M146"/>
    <mergeCell ref="N146:O146"/>
    <mergeCell ref="P146:Q146"/>
    <mergeCell ref="R146:S146"/>
    <mergeCell ref="T146:U146"/>
    <mergeCell ref="AB144:AC144"/>
    <mergeCell ref="AE144:AF144"/>
    <mergeCell ref="G145:I145"/>
    <mergeCell ref="K145:M145"/>
    <mergeCell ref="N145:O145"/>
    <mergeCell ref="P145:Q145"/>
    <mergeCell ref="R145:S145"/>
    <mergeCell ref="T145:U145"/>
    <mergeCell ref="AB145:AC145"/>
    <mergeCell ref="AE145:AF145"/>
    <mergeCell ref="R143:S143"/>
    <mergeCell ref="T143:U143"/>
    <mergeCell ref="AB143:AC143"/>
    <mergeCell ref="AE143:AF143"/>
    <mergeCell ref="G144:I144"/>
    <mergeCell ref="K144:M144"/>
    <mergeCell ref="N144:O144"/>
    <mergeCell ref="P144:Q144"/>
    <mergeCell ref="R144:S144"/>
    <mergeCell ref="T144:U144"/>
    <mergeCell ref="AB141:AC141"/>
    <mergeCell ref="AE141:AF141"/>
    <mergeCell ref="G142:I142"/>
    <mergeCell ref="K142:M142"/>
    <mergeCell ref="N142:O142"/>
    <mergeCell ref="P142:Q142"/>
    <mergeCell ref="R142:S142"/>
    <mergeCell ref="T142:U142"/>
    <mergeCell ref="AB142:AC142"/>
    <mergeCell ref="AE142:AF142"/>
    <mergeCell ref="R140:S140"/>
    <mergeCell ref="T140:U140"/>
    <mergeCell ref="AB140:AC140"/>
    <mergeCell ref="AE140:AF140"/>
    <mergeCell ref="G141:I141"/>
    <mergeCell ref="K141:M141"/>
    <mergeCell ref="N141:O141"/>
    <mergeCell ref="P141:Q141"/>
    <mergeCell ref="R141:S141"/>
    <mergeCell ref="T141:U141"/>
    <mergeCell ref="B140:B147"/>
    <mergeCell ref="C140:C147"/>
    <mergeCell ref="G140:I140"/>
    <mergeCell ref="K140:M140"/>
    <mergeCell ref="N140:O140"/>
    <mergeCell ref="P140:Q140"/>
    <mergeCell ref="G143:I143"/>
    <mergeCell ref="K143:M143"/>
    <mergeCell ref="N143:O143"/>
    <mergeCell ref="P143:Q143"/>
    <mergeCell ref="AB138:AC138"/>
    <mergeCell ref="AE138:AF138"/>
    <mergeCell ref="G139:I139"/>
    <mergeCell ref="K139:M139"/>
    <mergeCell ref="N139:O139"/>
    <mergeCell ref="P139:Q139"/>
    <mergeCell ref="R139:S139"/>
    <mergeCell ref="T139:U139"/>
    <mergeCell ref="AB139:AC139"/>
    <mergeCell ref="AE139:AF139"/>
    <mergeCell ref="G138:I138"/>
    <mergeCell ref="K138:M138"/>
    <mergeCell ref="N138:O138"/>
    <mergeCell ref="P138:Q138"/>
    <mergeCell ref="R138:S138"/>
    <mergeCell ref="T138:U138"/>
    <mergeCell ref="AB136:AC136"/>
    <mergeCell ref="AE136:AF136"/>
    <mergeCell ref="G137:I137"/>
    <mergeCell ref="K137:M137"/>
    <mergeCell ref="N137:O137"/>
    <mergeCell ref="P137:Q137"/>
    <mergeCell ref="R137:S137"/>
    <mergeCell ref="T137:U137"/>
    <mergeCell ref="AB137:AC137"/>
    <mergeCell ref="AE137:AF137"/>
    <mergeCell ref="AB135:AC135"/>
    <mergeCell ref="AE135:AF135"/>
    <mergeCell ref="B136:B139"/>
    <mergeCell ref="C136:C139"/>
    <mergeCell ref="G136:I136"/>
    <mergeCell ref="K136:M136"/>
    <mergeCell ref="N136:O136"/>
    <mergeCell ref="P136:Q136"/>
    <mergeCell ref="R136:S136"/>
    <mergeCell ref="T136:U136"/>
    <mergeCell ref="G135:I135"/>
    <mergeCell ref="K135:M135"/>
    <mergeCell ref="N135:O135"/>
    <mergeCell ref="P135:Q135"/>
    <mergeCell ref="R135:S135"/>
    <mergeCell ref="T135:U135"/>
    <mergeCell ref="AB133:AC133"/>
    <mergeCell ref="AE133:AF133"/>
    <mergeCell ref="G134:I134"/>
    <mergeCell ref="K134:M134"/>
    <mergeCell ref="N134:O134"/>
    <mergeCell ref="P134:Q134"/>
    <mergeCell ref="R134:S134"/>
    <mergeCell ref="T134:U134"/>
    <mergeCell ref="AB134:AC134"/>
    <mergeCell ref="AE134:AF134"/>
    <mergeCell ref="G133:I133"/>
    <mergeCell ref="K133:M133"/>
    <mergeCell ref="N133:O133"/>
    <mergeCell ref="P133:Q133"/>
    <mergeCell ref="R133:S133"/>
    <mergeCell ref="T133:U133"/>
    <mergeCell ref="AB131:AC131"/>
    <mergeCell ref="AE131:AF131"/>
    <mergeCell ref="G132:I132"/>
    <mergeCell ref="K132:M132"/>
    <mergeCell ref="N132:O132"/>
    <mergeCell ref="P132:Q132"/>
    <mergeCell ref="R132:S132"/>
    <mergeCell ref="T132:U132"/>
    <mergeCell ref="AB132:AC132"/>
    <mergeCell ref="AE132:AF132"/>
    <mergeCell ref="AB130:AC130"/>
    <mergeCell ref="AE130:AF130"/>
    <mergeCell ref="B131:B132"/>
    <mergeCell ref="C131:C132"/>
    <mergeCell ref="G131:I131"/>
    <mergeCell ref="K131:M131"/>
    <mergeCell ref="N131:O131"/>
    <mergeCell ref="P131:Q131"/>
    <mergeCell ref="R131:S131"/>
    <mergeCell ref="T131:U131"/>
    <mergeCell ref="G130:I130"/>
    <mergeCell ref="K130:M130"/>
    <mergeCell ref="N130:O130"/>
    <mergeCell ref="P130:Q130"/>
    <mergeCell ref="R130:S130"/>
    <mergeCell ref="T130:U130"/>
    <mergeCell ref="AE128:AF128"/>
    <mergeCell ref="F129:I129"/>
    <mergeCell ref="K129:M129"/>
    <mergeCell ref="N129:O129"/>
    <mergeCell ref="P129:Q129"/>
    <mergeCell ref="R129:S129"/>
    <mergeCell ref="T129:U129"/>
    <mergeCell ref="AB129:AC129"/>
    <mergeCell ref="AE129:AF129"/>
    <mergeCell ref="AB127:AC127"/>
    <mergeCell ref="AE127:AF127"/>
    <mergeCell ref="E128:H128"/>
    <mergeCell ref="I128:J128"/>
    <mergeCell ref="K128:M128"/>
    <mergeCell ref="N128:O128"/>
    <mergeCell ref="P128:Q128"/>
    <mergeCell ref="R128:S128"/>
    <mergeCell ref="T128:U128"/>
    <mergeCell ref="AB128:AC128"/>
    <mergeCell ref="G127:I127"/>
    <mergeCell ref="K127:M127"/>
    <mergeCell ref="N127:O127"/>
    <mergeCell ref="P127:Q127"/>
    <mergeCell ref="R127:S127"/>
    <mergeCell ref="U127:V127"/>
    <mergeCell ref="AB125:AC125"/>
    <mergeCell ref="AE125:AF125"/>
    <mergeCell ref="G126:I126"/>
    <mergeCell ref="K126:M126"/>
    <mergeCell ref="N126:O126"/>
    <mergeCell ref="P126:Q126"/>
    <mergeCell ref="R126:S126"/>
    <mergeCell ref="U126:V126"/>
    <mergeCell ref="AB126:AC126"/>
    <mergeCell ref="AE126:AF126"/>
    <mergeCell ref="G125:I125"/>
    <mergeCell ref="K125:M125"/>
    <mergeCell ref="N125:O125"/>
    <mergeCell ref="P125:Q125"/>
    <mergeCell ref="R125:S125"/>
    <mergeCell ref="U125:V125"/>
    <mergeCell ref="AB123:AC123"/>
    <mergeCell ref="AE123:AF123"/>
    <mergeCell ref="G124:I124"/>
    <mergeCell ref="K124:M124"/>
    <mergeCell ref="N124:O124"/>
    <mergeCell ref="P124:Q124"/>
    <mergeCell ref="R124:S124"/>
    <mergeCell ref="U124:V124"/>
    <mergeCell ref="AB124:AC124"/>
    <mergeCell ref="AE124:AF124"/>
    <mergeCell ref="G123:I123"/>
    <mergeCell ref="K123:M123"/>
    <mergeCell ref="N123:O123"/>
    <mergeCell ref="P123:Q123"/>
    <mergeCell ref="R123:S123"/>
    <mergeCell ref="U123:V123"/>
    <mergeCell ref="AB121:AC121"/>
    <mergeCell ref="AE121:AF121"/>
    <mergeCell ref="G122:I122"/>
    <mergeCell ref="K122:M122"/>
    <mergeCell ref="N122:O122"/>
    <mergeCell ref="P122:Q122"/>
    <mergeCell ref="R122:S122"/>
    <mergeCell ref="U122:V122"/>
    <mergeCell ref="AB122:AC122"/>
    <mergeCell ref="AE122:AF122"/>
    <mergeCell ref="G121:I121"/>
    <mergeCell ref="K121:M121"/>
    <mergeCell ref="N121:O121"/>
    <mergeCell ref="P121:Q121"/>
    <mergeCell ref="R121:S121"/>
    <mergeCell ref="U121:V121"/>
    <mergeCell ref="AB119:AC119"/>
    <mergeCell ref="AE119:AF119"/>
    <mergeCell ref="G120:I120"/>
    <mergeCell ref="K120:M120"/>
    <mergeCell ref="N120:O120"/>
    <mergeCell ref="P120:Q120"/>
    <mergeCell ref="R120:S120"/>
    <mergeCell ref="U120:V120"/>
    <mergeCell ref="AB120:AC120"/>
    <mergeCell ref="AE120:AF120"/>
    <mergeCell ref="G119:I119"/>
    <mergeCell ref="K119:M119"/>
    <mergeCell ref="N119:O119"/>
    <mergeCell ref="P119:Q119"/>
    <mergeCell ref="R119:S119"/>
    <mergeCell ref="U119:V119"/>
    <mergeCell ref="AE117:AF117"/>
    <mergeCell ref="F118:I118"/>
    <mergeCell ref="K118:M118"/>
    <mergeCell ref="N118:O118"/>
    <mergeCell ref="P118:Q118"/>
    <mergeCell ref="R118:S118"/>
    <mergeCell ref="U118:V118"/>
    <mergeCell ref="AB118:AC118"/>
    <mergeCell ref="AE118:AF118"/>
    <mergeCell ref="AB116:AC116"/>
    <mergeCell ref="AE116:AF116"/>
    <mergeCell ref="E117:H117"/>
    <mergeCell ref="I117:J117"/>
    <mergeCell ref="K117:M117"/>
    <mergeCell ref="N117:O117"/>
    <mergeCell ref="P117:Q117"/>
    <mergeCell ref="R117:S117"/>
    <mergeCell ref="U117:V117"/>
    <mergeCell ref="AB117:AC117"/>
    <mergeCell ref="G116:I116"/>
    <mergeCell ref="K116:M116"/>
    <mergeCell ref="N116:O116"/>
    <mergeCell ref="P116:Q116"/>
    <mergeCell ref="S116:T116"/>
    <mergeCell ref="U116:V116"/>
    <mergeCell ref="AE114:AF114"/>
    <mergeCell ref="G115:I115"/>
    <mergeCell ref="K115:M115"/>
    <mergeCell ref="N115:O115"/>
    <mergeCell ref="P115:Q115"/>
    <mergeCell ref="S115:T115"/>
    <mergeCell ref="U115:V115"/>
    <mergeCell ref="AB115:AC115"/>
    <mergeCell ref="AE115:AF115"/>
    <mergeCell ref="AB113:AC113"/>
    <mergeCell ref="AE113:AF113"/>
    <mergeCell ref="B114:B115"/>
    <mergeCell ref="G114:I114"/>
    <mergeCell ref="K114:M114"/>
    <mergeCell ref="N114:O114"/>
    <mergeCell ref="P114:Q114"/>
    <mergeCell ref="S114:T114"/>
    <mergeCell ref="U114:V114"/>
    <mergeCell ref="AB114:AC114"/>
    <mergeCell ref="F113:I113"/>
    <mergeCell ref="K113:M113"/>
    <mergeCell ref="N113:O113"/>
    <mergeCell ref="P113:Q113"/>
    <mergeCell ref="S113:T113"/>
    <mergeCell ref="U113:V113"/>
    <mergeCell ref="AE111:AF111"/>
    <mergeCell ref="E112:H112"/>
    <mergeCell ref="I112:J112"/>
    <mergeCell ref="K112:M112"/>
    <mergeCell ref="N112:O112"/>
    <mergeCell ref="P112:Q112"/>
    <mergeCell ref="S112:T112"/>
    <mergeCell ref="U112:V112"/>
    <mergeCell ref="AB112:AC112"/>
    <mergeCell ref="AE112:AF112"/>
    <mergeCell ref="AB110:AC110"/>
    <mergeCell ref="AE110:AF110"/>
    <mergeCell ref="G111:H111"/>
    <mergeCell ref="I111:J111"/>
    <mergeCell ref="K111:M111"/>
    <mergeCell ref="N111:O111"/>
    <mergeCell ref="P111:Q111"/>
    <mergeCell ref="S111:T111"/>
    <mergeCell ref="U111:V111"/>
    <mergeCell ref="AB111:AC111"/>
    <mergeCell ref="U109:V109"/>
    <mergeCell ref="AB109:AC109"/>
    <mergeCell ref="AE109:AF109"/>
    <mergeCell ref="G110:H110"/>
    <mergeCell ref="I110:J110"/>
    <mergeCell ref="K110:M110"/>
    <mergeCell ref="N110:O110"/>
    <mergeCell ref="P110:Q110"/>
    <mergeCell ref="S110:T110"/>
    <mergeCell ref="U110:V110"/>
    <mergeCell ref="S108:T108"/>
    <mergeCell ref="U108:V108"/>
    <mergeCell ref="AB108:AC108"/>
    <mergeCell ref="AE108:AF108"/>
    <mergeCell ref="G109:H109"/>
    <mergeCell ref="I109:J109"/>
    <mergeCell ref="K109:M109"/>
    <mergeCell ref="N109:O109"/>
    <mergeCell ref="P109:Q109"/>
    <mergeCell ref="S109:T109"/>
    <mergeCell ref="U107:V107"/>
    <mergeCell ref="AB107:AC107"/>
    <mergeCell ref="AE107:AF107"/>
    <mergeCell ref="B108:B110"/>
    <mergeCell ref="C108:C110"/>
    <mergeCell ref="G108:H108"/>
    <mergeCell ref="I108:J108"/>
    <mergeCell ref="K108:M108"/>
    <mergeCell ref="N108:O108"/>
    <mergeCell ref="P108:Q108"/>
    <mergeCell ref="F107:H107"/>
    <mergeCell ref="I107:J107"/>
    <mergeCell ref="K107:M107"/>
    <mergeCell ref="N107:O107"/>
    <mergeCell ref="P107:Q107"/>
    <mergeCell ref="S107:T107"/>
    <mergeCell ref="AE105:AF105"/>
    <mergeCell ref="E106:H106"/>
    <mergeCell ref="I106:J106"/>
    <mergeCell ref="K106:M106"/>
    <mergeCell ref="N106:O106"/>
    <mergeCell ref="P106:Q106"/>
    <mergeCell ref="S106:T106"/>
    <mergeCell ref="U106:V106"/>
    <mergeCell ref="AB106:AC106"/>
    <mergeCell ref="AE106:AF106"/>
    <mergeCell ref="AB104:AC104"/>
    <mergeCell ref="AE104:AF104"/>
    <mergeCell ref="H105:J105"/>
    <mergeCell ref="K105:L105"/>
    <mergeCell ref="M105:N105"/>
    <mergeCell ref="O105:P105"/>
    <mergeCell ref="Q105:R105"/>
    <mergeCell ref="S105:T105"/>
    <mergeCell ref="U105:V105"/>
    <mergeCell ref="AB105:AC105"/>
    <mergeCell ref="U103:V103"/>
    <mergeCell ref="AB103:AC103"/>
    <mergeCell ref="AE103:AF103"/>
    <mergeCell ref="H104:J104"/>
    <mergeCell ref="K104:L104"/>
    <mergeCell ref="M104:N104"/>
    <mergeCell ref="O104:P104"/>
    <mergeCell ref="Q104:R104"/>
    <mergeCell ref="S104:T104"/>
    <mergeCell ref="U104:V104"/>
    <mergeCell ref="H103:J103"/>
    <mergeCell ref="K103:L103"/>
    <mergeCell ref="M103:N103"/>
    <mergeCell ref="O103:P103"/>
    <mergeCell ref="Q103:R103"/>
    <mergeCell ref="S103:T103"/>
    <mergeCell ref="AE101:AF101"/>
    <mergeCell ref="H102:J102"/>
    <mergeCell ref="K102:L102"/>
    <mergeCell ref="M102:N102"/>
    <mergeCell ref="O102:P102"/>
    <mergeCell ref="Q102:R102"/>
    <mergeCell ref="S102:T102"/>
    <mergeCell ref="U102:V102"/>
    <mergeCell ref="AB102:AC102"/>
    <mergeCell ref="AE102:AF102"/>
    <mergeCell ref="AE100:AF100"/>
    <mergeCell ref="F101:G101"/>
    <mergeCell ref="H101:J101"/>
    <mergeCell ref="K101:L101"/>
    <mergeCell ref="M101:N101"/>
    <mergeCell ref="O101:P101"/>
    <mergeCell ref="Q101:R101"/>
    <mergeCell ref="S101:T101"/>
    <mergeCell ref="U101:V101"/>
    <mergeCell ref="AB101:AC101"/>
    <mergeCell ref="AB99:AC99"/>
    <mergeCell ref="AE99:AF99"/>
    <mergeCell ref="H100:J100"/>
    <mergeCell ref="K100:L100"/>
    <mergeCell ref="M100:N100"/>
    <mergeCell ref="O100:P100"/>
    <mergeCell ref="Q100:R100"/>
    <mergeCell ref="S100:T100"/>
    <mergeCell ref="U100:V100"/>
    <mergeCell ref="AB100:AC100"/>
    <mergeCell ref="U98:V98"/>
    <mergeCell ref="AB98:AC98"/>
    <mergeCell ref="AE98:AF98"/>
    <mergeCell ref="H99:J99"/>
    <mergeCell ref="K99:L99"/>
    <mergeCell ref="M99:N99"/>
    <mergeCell ref="O99:P99"/>
    <mergeCell ref="Q99:R99"/>
    <mergeCell ref="S99:T99"/>
    <mergeCell ref="U99:V99"/>
    <mergeCell ref="U97:V97"/>
    <mergeCell ref="AB97:AC97"/>
    <mergeCell ref="AE97:AF97"/>
    <mergeCell ref="F98:G98"/>
    <mergeCell ref="H98:J98"/>
    <mergeCell ref="K98:L98"/>
    <mergeCell ref="M98:N98"/>
    <mergeCell ref="O98:P98"/>
    <mergeCell ref="Q98:R98"/>
    <mergeCell ref="S98:T98"/>
    <mergeCell ref="H97:J97"/>
    <mergeCell ref="K97:L97"/>
    <mergeCell ref="M97:N97"/>
    <mergeCell ref="O97:P97"/>
    <mergeCell ref="Q97:R97"/>
    <mergeCell ref="S97:T97"/>
    <mergeCell ref="AE95:AF95"/>
    <mergeCell ref="H96:J96"/>
    <mergeCell ref="K96:L96"/>
    <mergeCell ref="M96:N96"/>
    <mergeCell ref="O96:P96"/>
    <mergeCell ref="Q96:R96"/>
    <mergeCell ref="S96:T96"/>
    <mergeCell ref="U96:V96"/>
    <mergeCell ref="AB96:AC96"/>
    <mergeCell ref="AE96:AF96"/>
    <mergeCell ref="AB94:AC94"/>
    <mergeCell ref="AE94:AF94"/>
    <mergeCell ref="H95:J95"/>
    <mergeCell ref="K95:L95"/>
    <mergeCell ref="M95:N95"/>
    <mergeCell ref="O95:P95"/>
    <mergeCell ref="Q95:R95"/>
    <mergeCell ref="S95:T95"/>
    <mergeCell ref="U95:V95"/>
    <mergeCell ref="AB95:AC95"/>
    <mergeCell ref="AB93:AC93"/>
    <mergeCell ref="AE93:AF93"/>
    <mergeCell ref="F94:G94"/>
    <mergeCell ref="H94:J94"/>
    <mergeCell ref="K94:L94"/>
    <mergeCell ref="M94:N94"/>
    <mergeCell ref="O94:P94"/>
    <mergeCell ref="Q94:R94"/>
    <mergeCell ref="S94:T94"/>
    <mergeCell ref="U94:V94"/>
    <mergeCell ref="U92:V92"/>
    <mergeCell ref="AB92:AC92"/>
    <mergeCell ref="AE92:AF92"/>
    <mergeCell ref="H93:J93"/>
    <mergeCell ref="K93:L93"/>
    <mergeCell ref="M93:N93"/>
    <mergeCell ref="O93:P93"/>
    <mergeCell ref="Q93:R93"/>
    <mergeCell ref="S93:T93"/>
    <mergeCell ref="U93:V93"/>
    <mergeCell ref="S91:T91"/>
    <mergeCell ref="U91:V91"/>
    <mergeCell ref="AB91:AC91"/>
    <mergeCell ref="AE91:AF91"/>
    <mergeCell ref="H92:J92"/>
    <mergeCell ref="K92:L92"/>
    <mergeCell ref="M92:N92"/>
    <mergeCell ref="O92:P92"/>
    <mergeCell ref="Q92:R92"/>
    <mergeCell ref="S92:T92"/>
    <mergeCell ref="S90:T90"/>
    <mergeCell ref="U90:V90"/>
    <mergeCell ref="AB90:AC90"/>
    <mergeCell ref="AE90:AF90"/>
    <mergeCell ref="F91:G91"/>
    <mergeCell ref="H91:J91"/>
    <mergeCell ref="K91:L91"/>
    <mergeCell ref="M91:N91"/>
    <mergeCell ref="O91:P91"/>
    <mergeCell ref="Q91:R91"/>
    <mergeCell ref="S89:T89"/>
    <mergeCell ref="U89:V89"/>
    <mergeCell ref="AB89:AC89"/>
    <mergeCell ref="AE89:AF89"/>
    <mergeCell ref="E90:G90"/>
    <mergeCell ref="H90:J90"/>
    <mergeCell ref="K90:L90"/>
    <mergeCell ref="M90:N90"/>
    <mergeCell ref="O90:P90"/>
    <mergeCell ref="Q90:R90"/>
    <mergeCell ref="S88:T88"/>
    <mergeCell ref="U88:V88"/>
    <mergeCell ref="AB88:AC88"/>
    <mergeCell ref="AE88:AF88"/>
    <mergeCell ref="E89:G89"/>
    <mergeCell ref="H89:J89"/>
    <mergeCell ref="K89:L89"/>
    <mergeCell ref="M89:N89"/>
    <mergeCell ref="O89:P89"/>
    <mergeCell ref="Q89:R89"/>
    <mergeCell ref="E88:G88"/>
    <mergeCell ref="H88:J88"/>
    <mergeCell ref="K88:L88"/>
    <mergeCell ref="M88:N88"/>
    <mergeCell ref="O88:P88"/>
    <mergeCell ref="Q88:R88"/>
    <mergeCell ref="AE86:AF86"/>
    <mergeCell ref="H87:J87"/>
    <mergeCell ref="K87:L87"/>
    <mergeCell ref="M87:N87"/>
    <mergeCell ref="O87:P87"/>
    <mergeCell ref="Q87:R87"/>
    <mergeCell ref="S87:T87"/>
    <mergeCell ref="U87:V87"/>
    <mergeCell ref="AB87:AC87"/>
    <mergeCell ref="AE87:AF87"/>
    <mergeCell ref="AB85:AC85"/>
    <mergeCell ref="AE85:AF85"/>
    <mergeCell ref="H86:J86"/>
    <mergeCell ref="K86:L86"/>
    <mergeCell ref="M86:N86"/>
    <mergeCell ref="O86:P86"/>
    <mergeCell ref="Q86:R86"/>
    <mergeCell ref="S86:T86"/>
    <mergeCell ref="U86:V86"/>
    <mergeCell ref="AB86:AC86"/>
    <mergeCell ref="AB84:AC84"/>
    <mergeCell ref="AE84:AF84"/>
    <mergeCell ref="F85:G85"/>
    <mergeCell ref="H85:J85"/>
    <mergeCell ref="K85:L85"/>
    <mergeCell ref="M85:N85"/>
    <mergeCell ref="O85:P85"/>
    <mergeCell ref="Q85:R85"/>
    <mergeCell ref="S85:T85"/>
    <mergeCell ref="U85:V85"/>
    <mergeCell ref="U83:V83"/>
    <mergeCell ref="AB83:AC83"/>
    <mergeCell ref="AE83:AF83"/>
    <mergeCell ref="H84:J84"/>
    <mergeCell ref="K84:L84"/>
    <mergeCell ref="M84:N84"/>
    <mergeCell ref="O84:P84"/>
    <mergeCell ref="Q84:R84"/>
    <mergeCell ref="S84:T84"/>
    <mergeCell ref="U84:V84"/>
    <mergeCell ref="H83:J83"/>
    <mergeCell ref="K83:L83"/>
    <mergeCell ref="M83:N83"/>
    <mergeCell ref="O83:P83"/>
    <mergeCell ref="Q83:R83"/>
    <mergeCell ref="S83:T83"/>
    <mergeCell ref="AE81:AF81"/>
    <mergeCell ref="H82:J82"/>
    <mergeCell ref="K82:L82"/>
    <mergeCell ref="M82:N82"/>
    <mergeCell ref="O82:P82"/>
    <mergeCell ref="Q82:R82"/>
    <mergeCell ref="S82:T82"/>
    <mergeCell ref="U82:V82"/>
    <mergeCell ref="AB82:AC82"/>
    <mergeCell ref="AE82:AF82"/>
    <mergeCell ref="AB80:AC80"/>
    <mergeCell ref="AE80:AF80"/>
    <mergeCell ref="H81:J81"/>
    <mergeCell ref="K81:L81"/>
    <mergeCell ref="M81:N81"/>
    <mergeCell ref="O81:P81"/>
    <mergeCell ref="Q81:R81"/>
    <mergeCell ref="S81:T81"/>
    <mergeCell ref="U81:V81"/>
    <mergeCell ref="AB81:AC81"/>
    <mergeCell ref="U79:V79"/>
    <mergeCell ref="AB79:AC79"/>
    <mergeCell ref="AE79:AF79"/>
    <mergeCell ref="H80:J80"/>
    <mergeCell ref="K80:L80"/>
    <mergeCell ref="M80:N80"/>
    <mergeCell ref="O80:P80"/>
    <mergeCell ref="Q80:R80"/>
    <mergeCell ref="S80:T80"/>
    <mergeCell ref="U80:V80"/>
    <mergeCell ref="H79:J79"/>
    <mergeCell ref="K79:L79"/>
    <mergeCell ref="M79:N79"/>
    <mergeCell ref="O79:P79"/>
    <mergeCell ref="Q79:R79"/>
    <mergeCell ref="S79:T79"/>
    <mergeCell ref="AE77:AF77"/>
    <mergeCell ref="H78:J78"/>
    <mergeCell ref="K78:L78"/>
    <mergeCell ref="M78:N78"/>
    <mergeCell ref="O78:P78"/>
    <mergeCell ref="Q78:R78"/>
    <mergeCell ref="S78:T78"/>
    <mergeCell ref="U78:V78"/>
    <mergeCell ref="AB78:AC78"/>
    <mergeCell ref="AE78:AF78"/>
    <mergeCell ref="AB76:AC76"/>
    <mergeCell ref="AE76:AF76"/>
    <mergeCell ref="H77:J77"/>
    <mergeCell ref="K77:L77"/>
    <mergeCell ref="M77:N77"/>
    <mergeCell ref="O77:P77"/>
    <mergeCell ref="Q77:R77"/>
    <mergeCell ref="S77:T77"/>
    <mergeCell ref="U77:V77"/>
    <mergeCell ref="AB77:AC77"/>
    <mergeCell ref="AB75:AC75"/>
    <mergeCell ref="AE75:AF75"/>
    <mergeCell ref="F76:G76"/>
    <mergeCell ref="H76:J76"/>
    <mergeCell ref="K76:L76"/>
    <mergeCell ref="M76:N76"/>
    <mergeCell ref="O76:P76"/>
    <mergeCell ref="Q76:R76"/>
    <mergeCell ref="S76:T76"/>
    <mergeCell ref="U76:V76"/>
    <mergeCell ref="U74:V74"/>
    <mergeCell ref="AB74:AC74"/>
    <mergeCell ref="AE74:AF74"/>
    <mergeCell ref="H75:J75"/>
    <mergeCell ref="K75:L75"/>
    <mergeCell ref="M75:N75"/>
    <mergeCell ref="O75:P75"/>
    <mergeCell ref="Q75:R75"/>
    <mergeCell ref="S75:T75"/>
    <mergeCell ref="U75:V75"/>
    <mergeCell ref="H74:J74"/>
    <mergeCell ref="K74:L74"/>
    <mergeCell ref="M74:N74"/>
    <mergeCell ref="O74:P74"/>
    <mergeCell ref="Q74:R74"/>
    <mergeCell ref="S74:T74"/>
    <mergeCell ref="AE72:AF72"/>
    <mergeCell ref="H73:J73"/>
    <mergeCell ref="K73:L73"/>
    <mergeCell ref="M73:N73"/>
    <mergeCell ref="O73:P73"/>
    <mergeCell ref="Q73:R73"/>
    <mergeCell ref="S73:T73"/>
    <mergeCell ref="U73:V73"/>
    <mergeCell ref="AB73:AC73"/>
    <mergeCell ref="AE73:AF73"/>
    <mergeCell ref="AB71:AC71"/>
    <mergeCell ref="AE71:AF71"/>
    <mergeCell ref="H72:J72"/>
    <mergeCell ref="K72:L72"/>
    <mergeCell ref="M72:N72"/>
    <mergeCell ref="O72:P72"/>
    <mergeCell ref="Q72:R72"/>
    <mergeCell ref="S72:T72"/>
    <mergeCell ref="U72:V72"/>
    <mergeCell ref="AB72:AC72"/>
    <mergeCell ref="AB70:AC70"/>
    <mergeCell ref="AE70:AF70"/>
    <mergeCell ref="F71:G71"/>
    <mergeCell ref="H71:J71"/>
    <mergeCell ref="K71:L71"/>
    <mergeCell ref="M71:N71"/>
    <mergeCell ref="O71:P71"/>
    <mergeCell ref="Q71:R71"/>
    <mergeCell ref="S71:T71"/>
    <mergeCell ref="U71:V71"/>
    <mergeCell ref="U69:V69"/>
    <mergeCell ref="AB69:AC69"/>
    <mergeCell ref="AE69:AF69"/>
    <mergeCell ref="H70:J70"/>
    <mergeCell ref="K70:L70"/>
    <mergeCell ref="M70:N70"/>
    <mergeCell ref="O70:P70"/>
    <mergeCell ref="Q70:R70"/>
    <mergeCell ref="S70:T70"/>
    <mergeCell ref="U70:V70"/>
    <mergeCell ref="H69:J69"/>
    <mergeCell ref="K69:L69"/>
    <mergeCell ref="M69:N69"/>
    <mergeCell ref="O69:P69"/>
    <mergeCell ref="Q69:R69"/>
    <mergeCell ref="S69:T69"/>
    <mergeCell ref="AE67:AF67"/>
    <mergeCell ref="H68:J68"/>
    <mergeCell ref="K68:L68"/>
    <mergeCell ref="M68:N68"/>
    <mergeCell ref="O68:P68"/>
    <mergeCell ref="Q68:R68"/>
    <mergeCell ref="S68:T68"/>
    <mergeCell ref="U68:V68"/>
    <mergeCell ref="AB68:AC68"/>
    <mergeCell ref="AE68:AF68"/>
    <mergeCell ref="AB66:AC66"/>
    <mergeCell ref="AE66:AF66"/>
    <mergeCell ref="H67:J67"/>
    <mergeCell ref="K67:L67"/>
    <mergeCell ref="M67:N67"/>
    <mergeCell ref="O67:P67"/>
    <mergeCell ref="Q67:R67"/>
    <mergeCell ref="S67:T67"/>
    <mergeCell ref="U67:V67"/>
    <mergeCell ref="AB67:AC67"/>
    <mergeCell ref="U65:V65"/>
    <mergeCell ref="AB65:AC65"/>
    <mergeCell ref="AE65:AF65"/>
    <mergeCell ref="H66:J66"/>
    <mergeCell ref="K66:L66"/>
    <mergeCell ref="M66:N66"/>
    <mergeCell ref="O66:P66"/>
    <mergeCell ref="Q66:R66"/>
    <mergeCell ref="S66:T66"/>
    <mergeCell ref="U66:V66"/>
    <mergeCell ref="H65:J65"/>
    <mergeCell ref="K65:L65"/>
    <mergeCell ref="M65:N65"/>
    <mergeCell ref="O65:P65"/>
    <mergeCell ref="Q65:R65"/>
    <mergeCell ref="S65:T65"/>
    <mergeCell ref="AE63:AF63"/>
    <mergeCell ref="H64:J64"/>
    <mergeCell ref="K64:L64"/>
    <mergeCell ref="M64:N64"/>
    <mergeCell ref="O64:P64"/>
    <mergeCell ref="Q64:R64"/>
    <mergeCell ref="S64:T64"/>
    <mergeCell ref="U64:V64"/>
    <mergeCell ref="AB64:AC64"/>
    <mergeCell ref="AE64:AF64"/>
    <mergeCell ref="AB62:AC62"/>
    <mergeCell ref="AE62:AF62"/>
    <mergeCell ref="H63:J63"/>
    <mergeCell ref="K63:L63"/>
    <mergeCell ref="M63:N63"/>
    <mergeCell ref="O63:P63"/>
    <mergeCell ref="Q63:R63"/>
    <mergeCell ref="S63:T63"/>
    <mergeCell ref="U63:V63"/>
    <mergeCell ref="AB63:AC63"/>
    <mergeCell ref="AE61:AF61"/>
    <mergeCell ref="C62:C83"/>
    <mergeCell ref="F62:G62"/>
    <mergeCell ref="H62:J62"/>
    <mergeCell ref="K62:L62"/>
    <mergeCell ref="M62:N62"/>
    <mergeCell ref="O62:P62"/>
    <mergeCell ref="Q62:R62"/>
    <mergeCell ref="S62:T62"/>
    <mergeCell ref="U62:V62"/>
    <mergeCell ref="AB60:AC60"/>
    <mergeCell ref="AE60:AF60"/>
    <mergeCell ref="H61:J61"/>
    <mergeCell ref="K61:L61"/>
    <mergeCell ref="M61:N61"/>
    <mergeCell ref="O61:P61"/>
    <mergeCell ref="Q61:R61"/>
    <mergeCell ref="S61:T61"/>
    <mergeCell ref="U61:V61"/>
    <mergeCell ref="AB61:AC61"/>
    <mergeCell ref="U59:V59"/>
    <mergeCell ref="AB59:AC59"/>
    <mergeCell ref="AE59:AF59"/>
    <mergeCell ref="H60:J60"/>
    <mergeCell ref="K60:L60"/>
    <mergeCell ref="M60:N60"/>
    <mergeCell ref="O60:P60"/>
    <mergeCell ref="Q60:R60"/>
    <mergeCell ref="S60:T60"/>
    <mergeCell ref="U60:V60"/>
    <mergeCell ref="H59:J59"/>
    <mergeCell ref="K59:L59"/>
    <mergeCell ref="M59:N59"/>
    <mergeCell ref="O59:P59"/>
    <mergeCell ref="Q59:R59"/>
    <mergeCell ref="S59:T59"/>
    <mergeCell ref="AE57:AF57"/>
    <mergeCell ref="H58:J58"/>
    <mergeCell ref="K58:L58"/>
    <mergeCell ref="M58:N58"/>
    <mergeCell ref="O58:P58"/>
    <mergeCell ref="Q58:R58"/>
    <mergeCell ref="S58:T58"/>
    <mergeCell ref="U58:V58"/>
    <mergeCell ref="AB58:AC58"/>
    <mergeCell ref="AE58:AF58"/>
    <mergeCell ref="AB56:AC56"/>
    <mergeCell ref="AE56:AF56"/>
    <mergeCell ref="H57:J57"/>
    <mergeCell ref="K57:L57"/>
    <mergeCell ref="M57:N57"/>
    <mergeCell ref="O57:P57"/>
    <mergeCell ref="Q57:R57"/>
    <mergeCell ref="S57:T57"/>
    <mergeCell ref="U57:V57"/>
    <mergeCell ref="AB57:AC57"/>
    <mergeCell ref="U55:V55"/>
    <mergeCell ref="AB55:AC55"/>
    <mergeCell ref="AE55:AF55"/>
    <mergeCell ref="H56:J56"/>
    <mergeCell ref="K56:L56"/>
    <mergeCell ref="M56:N56"/>
    <mergeCell ref="O56:P56"/>
    <mergeCell ref="Q56:R56"/>
    <mergeCell ref="S56:T56"/>
    <mergeCell ref="U56:V56"/>
    <mergeCell ref="H55:J55"/>
    <mergeCell ref="K55:L55"/>
    <mergeCell ref="M55:N55"/>
    <mergeCell ref="O55:P55"/>
    <mergeCell ref="Q55:R55"/>
    <mergeCell ref="S55:T55"/>
    <mergeCell ref="AE53:AF53"/>
    <mergeCell ref="H54:J54"/>
    <mergeCell ref="K54:L54"/>
    <mergeCell ref="M54:N54"/>
    <mergeCell ref="O54:P54"/>
    <mergeCell ref="Q54:R54"/>
    <mergeCell ref="S54:T54"/>
    <mergeCell ref="U54:V54"/>
    <mergeCell ref="AB54:AC54"/>
    <mergeCell ref="AE54:AF54"/>
    <mergeCell ref="AB52:AC52"/>
    <mergeCell ref="AE52:AF52"/>
    <mergeCell ref="H53:J53"/>
    <mergeCell ref="K53:L53"/>
    <mergeCell ref="M53:N53"/>
    <mergeCell ref="O53:P53"/>
    <mergeCell ref="Q53:R53"/>
    <mergeCell ref="S53:T53"/>
    <mergeCell ref="U53:V53"/>
    <mergeCell ref="AB53:AC53"/>
    <mergeCell ref="U51:V51"/>
    <mergeCell ref="AB51:AC51"/>
    <mergeCell ref="AE51:AF51"/>
    <mergeCell ref="H52:J52"/>
    <mergeCell ref="K52:L52"/>
    <mergeCell ref="M52:N52"/>
    <mergeCell ref="O52:P52"/>
    <mergeCell ref="Q52:R52"/>
    <mergeCell ref="S52:T52"/>
    <mergeCell ref="U52:V52"/>
    <mergeCell ref="S50:T50"/>
    <mergeCell ref="U50:V50"/>
    <mergeCell ref="AB50:AC50"/>
    <mergeCell ref="AE50:AF50"/>
    <mergeCell ref="H51:J51"/>
    <mergeCell ref="K51:L51"/>
    <mergeCell ref="M51:N51"/>
    <mergeCell ref="O51:P51"/>
    <mergeCell ref="Q51:R51"/>
    <mergeCell ref="S51:T51"/>
    <mergeCell ref="F50:G50"/>
    <mergeCell ref="H50:J50"/>
    <mergeCell ref="K50:L50"/>
    <mergeCell ref="M50:N50"/>
    <mergeCell ref="O50:P50"/>
    <mergeCell ref="Q50:R50"/>
    <mergeCell ref="AE48:AF48"/>
    <mergeCell ref="H49:J49"/>
    <mergeCell ref="K49:L49"/>
    <mergeCell ref="M49:N49"/>
    <mergeCell ref="O49:P49"/>
    <mergeCell ref="Q49:R49"/>
    <mergeCell ref="S49:T49"/>
    <mergeCell ref="U49:V49"/>
    <mergeCell ref="AB49:AC49"/>
    <mergeCell ref="AE49:AF49"/>
    <mergeCell ref="AB47:AC47"/>
    <mergeCell ref="AE47:AF47"/>
    <mergeCell ref="H48:J48"/>
    <mergeCell ref="K48:L48"/>
    <mergeCell ref="M48:N48"/>
    <mergeCell ref="O48:P48"/>
    <mergeCell ref="Q48:R48"/>
    <mergeCell ref="S48:T48"/>
    <mergeCell ref="U48:V48"/>
    <mergeCell ref="AB48:AC48"/>
    <mergeCell ref="U46:V46"/>
    <mergeCell ref="AB46:AC46"/>
    <mergeCell ref="AE46:AF46"/>
    <mergeCell ref="H47:J47"/>
    <mergeCell ref="K47:L47"/>
    <mergeCell ref="M47:N47"/>
    <mergeCell ref="O47:P47"/>
    <mergeCell ref="Q47:R47"/>
    <mergeCell ref="S47:T47"/>
    <mergeCell ref="U47:V47"/>
    <mergeCell ref="S45:T45"/>
    <mergeCell ref="U45:V45"/>
    <mergeCell ref="AB45:AC45"/>
    <mergeCell ref="AE45:AF45"/>
    <mergeCell ref="H46:J46"/>
    <mergeCell ref="K46:L46"/>
    <mergeCell ref="M46:N46"/>
    <mergeCell ref="O46:P46"/>
    <mergeCell ref="Q46:R46"/>
    <mergeCell ref="S46:T46"/>
    <mergeCell ref="Q44:R44"/>
    <mergeCell ref="S44:T44"/>
    <mergeCell ref="U44:V44"/>
    <mergeCell ref="AB44:AC44"/>
    <mergeCell ref="AE44:AF44"/>
    <mergeCell ref="H45:J45"/>
    <mergeCell ref="K45:L45"/>
    <mergeCell ref="M45:N45"/>
    <mergeCell ref="O45:P45"/>
    <mergeCell ref="Q45:R45"/>
    <mergeCell ref="AE42:AF42"/>
    <mergeCell ref="H43:J43"/>
    <mergeCell ref="K43:L43"/>
    <mergeCell ref="M43:N43"/>
    <mergeCell ref="O43:P43"/>
    <mergeCell ref="Q43:R43"/>
    <mergeCell ref="S43:T43"/>
    <mergeCell ref="U43:V43"/>
    <mergeCell ref="AB43:AC43"/>
    <mergeCell ref="AE43:AF43"/>
    <mergeCell ref="AB41:AC41"/>
    <mergeCell ref="AE41:AF41"/>
    <mergeCell ref="H42:J42"/>
    <mergeCell ref="K42:L42"/>
    <mergeCell ref="M42:N42"/>
    <mergeCell ref="O42:P42"/>
    <mergeCell ref="Q42:R42"/>
    <mergeCell ref="S42:T42"/>
    <mergeCell ref="U42:V42"/>
    <mergeCell ref="AB42:AC42"/>
    <mergeCell ref="U40:V40"/>
    <mergeCell ref="AB40:AC40"/>
    <mergeCell ref="AE40:AF40"/>
    <mergeCell ref="H41:J41"/>
    <mergeCell ref="K41:L41"/>
    <mergeCell ref="M41:N41"/>
    <mergeCell ref="O41:P41"/>
    <mergeCell ref="Q41:R41"/>
    <mergeCell ref="S41:T41"/>
    <mergeCell ref="U41:V41"/>
    <mergeCell ref="S39:T39"/>
    <mergeCell ref="U39:V39"/>
    <mergeCell ref="AB39:AC39"/>
    <mergeCell ref="AE39:AF39"/>
    <mergeCell ref="H40:J40"/>
    <mergeCell ref="K40:L40"/>
    <mergeCell ref="M40:N40"/>
    <mergeCell ref="O40:P40"/>
    <mergeCell ref="Q40:R40"/>
    <mergeCell ref="S40:T40"/>
    <mergeCell ref="Q38:R38"/>
    <mergeCell ref="S38:T38"/>
    <mergeCell ref="U38:V38"/>
    <mergeCell ref="AB38:AC38"/>
    <mergeCell ref="AE38:AF38"/>
    <mergeCell ref="H39:J39"/>
    <mergeCell ref="K39:L39"/>
    <mergeCell ref="M39:N39"/>
    <mergeCell ref="O39:P39"/>
    <mergeCell ref="Q39:R39"/>
    <mergeCell ref="C38:C61"/>
    <mergeCell ref="F38:G38"/>
    <mergeCell ref="H38:J38"/>
    <mergeCell ref="K38:L38"/>
    <mergeCell ref="M38:N38"/>
    <mergeCell ref="O38:P38"/>
    <mergeCell ref="H44:J44"/>
    <mergeCell ref="K44:L44"/>
    <mergeCell ref="M44:N44"/>
    <mergeCell ref="O44:P44"/>
    <mergeCell ref="AE36:AF36"/>
    <mergeCell ref="H37:J37"/>
    <mergeCell ref="K37:L37"/>
    <mergeCell ref="M37:N37"/>
    <mergeCell ref="O37:P37"/>
    <mergeCell ref="Q37:R37"/>
    <mergeCell ref="S37:T37"/>
    <mergeCell ref="U37:V37"/>
    <mergeCell ref="AB37:AC37"/>
    <mergeCell ref="AE37:AF37"/>
    <mergeCell ref="AB35:AC35"/>
    <mergeCell ref="AE35:AF35"/>
    <mergeCell ref="H36:J36"/>
    <mergeCell ref="K36:L36"/>
    <mergeCell ref="M36:N36"/>
    <mergeCell ref="O36:P36"/>
    <mergeCell ref="Q36:R36"/>
    <mergeCell ref="S36:T36"/>
    <mergeCell ref="U36:V36"/>
    <mergeCell ref="AB36:AC36"/>
    <mergeCell ref="U34:V34"/>
    <mergeCell ref="AB34:AC34"/>
    <mergeCell ref="AE34:AF34"/>
    <mergeCell ref="H35:J35"/>
    <mergeCell ref="K35:L35"/>
    <mergeCell ref="M35:N35"/>
    <mergeCell ref="O35:P35"/>
    <mergeCell ref="Q35:R35"/>
    <mergeCell ref="S35:T35"/>
    <mergeCell ref="U35:V35"/>
    <mergeCell ref="H34:J34"/>
    <mergeCell ref="K34:L34"/>
    <mergeCell ref="M34:N34"/>
    <mergeCell ref="O34:P34"/>
    <mergeCell ref="Q34:R34"/>
    <mergeCell ref="S34:T34"/>
    <mergeCell ref="AE32:AF32"/>
    <mergeCell ref="H33:J33"/>
    <mergeCell ref="K33:L33"/>
    <mergeCell ref="M33:N33"/>
    <mergeCell ref="O33:P33"/>
    <mergeCell ref="Q33:R33"/>
    <mergeCell ref="S33:T33"/>
    <mergeCell ref="U33:V33"/>
    <mergeCell ref="AB33:AC33"/>
    <mergeCell ref="AE33:AF33"/>
    <mergeCell ref="AB31:AC31"/>
    <mergeCell ref="AE31:AF31"/>
    <mergeCell ref="H32:J32"/>
    <mergeCell ref="K32:L32"/>
    <mergeCell ref="M32:N32"/>
    <mergeCell ref="O32:P32"/>
    <mergeCell ref="Q32:R32"/>
    <mergeCell ref="S32:T32"/>
    <mergeCell ref="U32:V32"/>
    <mergeCell ref="AB32:AC32"/>
    <mergeCell ref="U30:V30"/>
    <mergeCell ref="AB30:AC30"/>
    <mergeCell ref="AE30:AF30"/>
    <mergeCell ref="H31:J31"/>
    <mergeCell ref="K31:L31"/>
    <mergeCell ref="M31:N31"/>
    <mergeCell ref="O31:P31"/>
    <mergeCell ref="Q31:R31"/>
    <mergeCell ref="S31:T31"/>
    <mergeCell ref="U31:V31"/>
    <mergeCell ref="U29:V29"/>
    <mergeCell ref="AB29:AC29"/>
    <mergeCell ref="AE29:AF29"/>
    <mergeCell ref="F30:G30"/>
    <mergeCell ref="H30:J30"/>
    <mergeCell ref="K30:L30"/>
    <mergeCell ref="M30:N30"/>
    <mergeCell ref="O30:P30"/>
    <mergeCell ref="Q30:R30"/>
    <mergeCell ref="S30:T30"/>
    <mergeCell ref="H29:J29"/>
    <mergeCell ref="K29:L29"/>
    <mergeCell ref="M29:N29"/>
    <mergeCell ref="O29:P29"/>
    <mergeCell ref="Q29:R29"/>
    <mergeCell ref="S29:T29"/>
    <mergeCell ref="AE27:AF27"/>
    <mergeCell ref="H28:J28"/>
    <mergeCell ref="K28:L28"/>
    <mergeCell ref="M28:N28"/>
    <mergeCell ref="O28:P28"/>
    <mergeCell ref="Q28:R28"/>
    <mergeCell ref="S28:T28"/>
    <mergeCell ref="U28:V28"/>
    <mergeCell ref="AB28:AC28"/>
    <mergeCell ref="AE28:AF28"/>
    <mergeCell ref="AB26:AC26"/>
    <mergeCell ref="AE26:AF26"/>
    <mergeCell ref="H27:J27"/>
    <mergeCell ref="K27:L27"/>
    <mergeCell ref="M27:N27"/>
    <mergeCell ref="O27:P27"/>
    <mergeCell ref="Q27:R27"/>
    <mergeCell ref="S27:T27"/>
    <mergeCell ref="U27:V27"/>
    <mergeCell ref="AB27:AC27"/>
    <mergeCell ref="U25:V25"/>
    <mergeCell ref="AB25:AC25"/>
    <mergeCell ref="AE25:AF25"/>
    <mergeCell ref="H26:J26"/>
    <mergeCell ref="K26:L26"/>
    <mergeCell ref="M26:N26"/>
    <mergeCell ref="O26:P26"/>
    <mergeCell ref="Q26:R26"/>
    <mergeCell ref="S26:T26"/>
    <mergeCell ref="U26:V26"/>
    <mergeCell ref="H25:J25"/>
    <mergeCell ref="K25:L25"/>
    <mergeCell ref="M25:N25"/>
    <mergeCell ref="O25:P25"/>
    <mergeCell ref="Q25:R25"/>
    <mergeCell ref="S25:T25"/>
    <mergeCell ref="AE23:AF23"/>
    <mergeCell ref="H24:J24"/>
    <mergeCell ref="K24:L24"/>
    <mergeCell ref="M24:N24"/>
    <mergeCell ref="O24:P24"/>
    <mergeCell ref="Q24:R24"/>
    <mergeCell ref="S24:T24"/>
    <mergeCell ref="U24:V24"/>
    <mergeCell ref="AB24:AC24"/>
    <mergeCell ref="AE24:AF24"/>
    <mergeCell ref="AB22:AC22"/>
    <mergeCell ref="AE22:AF22"/>
    <mergeCell ref="H23:J23"/>
    <mergeCell ref="K23:L23"/>
    <mergeCell ref="M23:N23"/>
    <mergeCell ref="O23:P23"/>
    <mergeCell ref="Q23:R23"/>
    <mergeCell ref="S23:T23"/>
    <mergeCell ref="U23:V23"/>
    <mergeCell ref="AB23:AC23"/>
    <mergeCell ref="U21:V21"/>
    <mergeCell ref="AB21:AC21"/>
    <mergeCell ref="AE21:AF21"/>
    <mergeCell ref="H22:J22"/>
    <mergeCell ref="K22:L22"/>
    <mergeCell ref="M22:N22"/>
    <mergeCell ref="O22:P22"/>
    <mergeCell ref="Q22:R22"/>
    <mergeCell ref="S22:T22"/>
    <mergeCell ref="U22:V22"/>
    <mergeCell ref="AB20:AC20"/>
    <mergeCell ref="AE20:AF20"/>
    <mergeCell ref="C21:C37"/>
    <mergeCell ref="F21:G21"/>
    <mergeCell ref="H21:J21"/>
    <mergeCell ref="K21:L21"/>
    <mergeCell ref="M21:N21"/>
    <mergeCell ref="O21:P21"/>
    <mergeCell ref="Q21:R21"/>
    <mergeCell ref="S21:T21"/>
    <mergeCell ref="U19:V19"/>
    <mergeCell ref="AB19:AC19"/>
    <mergeCell ref="AE19:AF19"/>
    <mergeCell ref="H20:J20"/>
    <mergeCell ref="K20:L20"/>
    <mergeCell ref="M20:N20"/>
    <mergeCell ref="O20:P20"/>
    <mergeCell ref="Q20:R20"/>
    <mergeCell ref="S20:T20"/>
    <mergeCell ref="U20:V20"/>
    <mergeCell ref="H19:J19"/>
    <mergeCell ref="K19:L19"/>
    <mergeCell ref="M19:N19"/>
    <mergeCell ref="O19:P19"/>
    <mergeCell ref="Q19:R19"/>
    <mergeCell ref="S19:T19"/>
    <mergeCell ref="AE17:AF17"/>
    <mergeCell ref="H18:J18"/>
    <mergeCell ref="K18:L18"/>
    <mergeCell ref="M18:N18"/>
    <mergeCell ref="O18:P18"/>
    <mergeCell ref="Q18:R18"/>
    <mergeCell ref="S18:T18"/>
    <mergeCell ref="U18:V18"/>
    <mergeCell ref="AB18:AC18"/>
    <mergeCell ref="AE18:AF18"/>
    <mergeCell ref="AB16:AC16"/>
    <mergeCell ref="AE16:AF16"/>
    <mergeCell ref="H17:J17"/>
    <mergeCell ref="K17:L17"/>
    <mergeCell ref="M17:N17"/>
    <mergeCell ref="O17:P17"/>
    <mergeCell ref="Q17:R17"/>
    <mergeCell ref="S17:T17"/>
    <mergeCell ref="U17:V17"/>
    <mergeCell ref="AB17:AC17"/>
    <mergeCell ref="U15:V15"/>
    <mergeCell ref="AB15:AC15"/>
    <mergeCell ref="AE15:AF15"/>
    <mergeCell ref="H16:J16"/>
    <mergeCell ref="K16:L16"/>
    <mergeCell ref="M16:N16"/>
    <mergeCell ref="O16:P16"/>
    <mergeCell ref="Q16:R16"/>
    <mergeCell ref="S16:T16"/>
    <mergeCell ref="U16:V16"/>
    <mergeCell ref="S14:T14"/>
    <mergeCell ref="U14:V14"/>
    <mergeCell ref="AB14:AC14"/>
    <mergeCell ref="AE14:AF14"/>
    <mergeCell ref="H15:J15"/>
    <mergeCell ref="K15:L15"/>
    <mergeCell ref="M15:N15"/>
    <mergeCell ref="O15:P15"/>
    <mergeCell ref="Q15:R15"/>
    <mergeCell ref="S15:T15"/>
    <mergeCell ref="Q13:R13"/>
    <mergeCell ref="S13:T13"/>
    <mergeCell ref="U13:V13"/>
    <mergeCell ref="AB13:AC13"/>
    <mergeCell ref="AE13:AF13"/>
    <mergeCell ref="H14:J14"/>
    <mergeCell ref="K14:L14"/>
    <mergeCell ref="M14:N14"/>
    <mergeCell ref="O14:P14"/>
    <mergeCell ref="Q14:R14"/>
    <mergeCell ref="S12:T12"/>
    <mergeCell ref="U12:V12"/>
    <mergeCell ref="AB12:AC12"/>
    <mergeCell ref="AE12:AF12"/>
    <mergeCell ref="C13:C20"/>
    <mergeCell ref="F13:G13"/>
    <mergeCell ref="H13:J13"/>
    <mergeCell ref="K13:L13"/>
    <mergeCell ref="M13:N13"/>
    <mergeCell ref="O13:P13"/>
    <mergeCell ref="U11:V11"/>
    <mergeCell ref="AB11:AC11"/>
    <mergeCell ref="AE11:AF11"/>
    <mergeCell ref="B12:B86"/>
    <mergeCell ref="E12:G12"/>
    <mergeCell ref="H12:J12"/>
    <mergeCell ref="K12:L12"/>
    <mergeCell ref="M12:N12"/>
    <mergeCell ref="O12:P12"/>
    <mergeCell ref="Q12:R12"/>
    <mergeCell ref="H11:J11"/>
    <mergeCell ref="K11:L11"/>
    <mergeCell ref="M11:N11"/>
    <mergeCell ref="O11:P11"/>
    <mergeCell ref="Q11:R11"/>
    <mergeCell ref="S11:T11"/>
    <mergeCell ref="AE9:AF9"/>
    <mergeCell ref="H10:J10"/>
    <mergeCell ref="K10:L10"/>
    <mergeCell ref="M10:N10"/>
    <mergeCell ref="O10:P10"/>
    <mergeCell ref="Q10:R10"/>
    <mergeCell ref="S10:T10"/>
    <mergeCell ref="U10:V10"/>
    <mergeCell ref="AB10:AC10"/>
    <mergeCell ref="AE10:AF10"/>
    <mergeCell ref="AB8:AC8"/>
    <mergeCell ref="E9:G9"/>
    <mergeCell ref="H9:J9"/>
    <mergeCell ref="K9:L9"/>
    <mergeCell ref="M9:N9"/>
    <mergeCell ref="O9:P9"/>
    <mergeCell ref="Q9:R9"/>
    <mergeCell ref="S9:T9"/>
    <mergeCell ref="U9:V9"/>
    <mergeCell ref="AB9:AC9"/>
    <mergeCell ref="M7:P7"/>
    <mergeCell ref="Q7:T7"/>
    <mergeCell ref="U7:W7"/>
    <mergeCell ref="X7:Y7"/>
    <mergeCell ref="Z7:AA7"/>
    <mergeCell ref="M8:N8"/>
    <mergeCell ref="O8:P8"/>
    <mergeCell ref="Q8:R8"/>
    <mergeCell ref="S8:T8"/>
    <mergeCell ref="U8:V8"/>
    <mergeCell ref="K5:L8"/>
    <mergeCell ref="M5:AD5"/>
    <mergeCell ref="AE5:AF8"/>
    <mergeCell ref="AG5:AG8"/>
    <mergeCell ref="M6:P6"/>
    <mergeCell ref="Q6:T6"/>
    <mergeCell ref="U6:W6"/>
    <mergeCell ref="X6:Y6"/>
    <mergeCell ref="Z6:AA6"/>
    <mergeCell ref="AB6:AD7"/>
    <mergeCell ref="A5:A8"/>
    <mergeCell ref="B5:B8"/>
    <mergeCell ref="C5:C8"/>
    <mergeCell ref="D5:D8"/>
    <mergeCell ref="E5:G8"/>
    <mergeCell ref="H5:J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</sheetPr>
  <dimension ref="A1:L149"/>
  <sheetViews>
    <sheetView tabSelected="1" topLeftCell="C1" zoomScaleNormal="100" workbookViewId="0">
      <selection activeCell="D8" sqref="D8:G8"/>
    </sheetView>
  </sheetViews>
  <sheetFormatPr defaultRowHeight="12.75" x14ac:dyDescent="0.25"/>
  <cols>
    <col min="1" max="1" width="9.140625" style="255"/>
    <col min="2" max="2" width="13.28515625" style="255" customWidth="1"/>
    <col min="3" max="3" width="24.140625" style="255" customWidth="1"/>
    <col min="4" max="4" width="15.85546875" style="255" customWidth="1"/>
    <col min="5" max="5" width="4.140625" style="255" customWidth="1"/>
    <col min="6" max="6" width="3.5703125" style="255" customWidth="1"/>
    <col min="7" max="7" width="39.7109375" style="289" customWidth="1"/>
    <col min="8" max="8" width="31.85546875" style="255" customWidth="1"/>
    <col min="9" max="9" width="9.140625" style="255"/>
    <col min="10" max="10" width="13.42578125" style="316" customWidth="1"/>
    <col min="11" max="11" width="16.140625" style="289" customWidth="1"/>
    <col min="12" max="12" width="12.28515625" style="255" customWidth="1"/>
    <col min="13" max="16384" width="9.140625" style="255"/>
  </cols>
  <sheetData>
    <row r="1" spans="1:12" ht="15" x14ac:dyDescent="0.25">
      <c r="A1" s="299" t="s">
        <v>84</v>
      </c>
      <c r="B1" s="299"/>
      <c r="C1" s="299"/>
      <c r="D1" s="299"/>
      <c r="E1" s="299"/>
      <c r="F1" s="299"/>
      <c r="G1" s="299"/>
      <c r="H1" s="299"/>
      <c r="I1" s="299"/>
      <c r="J1" s="299"/>
      <c r="K1" s="299"/>
      <c r="L1" s="299"/>
    </row>
    <row r="2" spans="1:12" ht="15" x14ac:dyDescent="0.25">
      <c r="A2" s="299" t="s">
        <v>85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</row>
    <row r="3" spans="1:12" ht="15" x14ac:dyDescent="0.25">
      <c r="A3" s="299" t="s">
        <v>86</v>
      </c>
      <c r="B3" s="299"/>
      <c r="C3" s="299"/>
      <c r="D3" s="299"/>
      <c r="E3" s="299"/>
      <c r="F3" s="299"/>
      <c r="G3" s="299"/>
      <c r="H3" s="299"/>
      <c r="I3" s="299"/>
      <c r="J3" s="299"/>
      <c r="K3" s="299"/>
      <c r="L3" s="299"/>
    </row>
    <row r="5" spans="1:12" ht="15" customHeight="1" x14ac:dyDescent="0.25">
      <c r="A5" s="290" t="s">
        <v>388</v>
      </c>
      <c r="B5" s="290" t="s">
        <v>389</v>
      </c>
      <c r="C5" s="290" t="s">
        <v>222</v>
      </c>
      <c r="D5" s="290" t="s">
        <v>390</v>
      </c>
      <c r="E5" s="290" t="s">
        <v>223</v>
      </c>
      <c r="F5" s="290"/>
      <c r="G5" s="290"/>
      <c r="H5" s="290" t="s">
        <v>224</v>
      </c>
      <c r="I5" s="290" t="s">
        <v>225</v>
      </c>
      <c r="J5" s="290"/>
      <c r="K5" s="290" t="s">
        <v>393</v>
      </c>
      <c r="L5" s="290" t="s">
        <v>93</v>
      </c>
    </row>
    <row r="6" spans="1:12" ht="15" customHeight="1" x14ac:dyDescent="0.25">
      <c r="A6" s="290"/>
      <c r="B6" s="290"/>
      <c r="C6" s="290"/>
      <c r="D6" s="290"/>
      <c r="E6" s="290"/>
      <c r="F6" s="290"/>
      <c r="G6" s="290"/>
      <c r="H6" s="290"/>
      <c r="I6" s="290">
        <v>2022</v>
      </c>
      <c r="J6" s="290"/>
      <c r="K6" s="290"/>
      <c r="L6" s="290"/>
    </row>
    <row r="7" spans="1:12" ht="15" customHeight="1" x14ac:dyDescent="0.25">
      <c r="A7" s="290"/>
      <c r="B7" s="290"/>
      <c r="C7" s="290"/>
      <c r="D7" s="290"/>
      <c r="E7" s="290"/>
      <c r="F7" s="290"/>
      <c r="G7" s="290"/>
      <c r="H7" s="290"/>
      <c r="I7" s="300" t="s">
        <v>231</v>
      </c>
      <c r="J7" s="309" t="s">
        <v>15</v>
      </c>
      <c r="K7" s="290"/>
      <c r="L7" s="290"/>
    </row>
    <row r="8" spans="1:12" x14ac:dyDescent="0.25">
      <c r="A8" s="291">
        <v>1</v>
      </c>
      <c r="B8" s="291">
        <v>2</v>
      </c>
      <c r="C8" s="291">
        <v>3</v>
      </c>
      <c r="D8" s="320">
        <v>4</v>
      </c>
      <c r="E8" s="321"/>
      <c r="F8" s="321"/>
      <c r="G8" s="322"/>
      <c r="H8" s="291">
        <v>5</v>
      </c>
      <c r="I8" s="291">
        <v>6</v>
      </c>
      <c r="J8" s="323">
        <v>7</v>
      </c>
      <c r="K8" s="291">
        <v>8</v>
      </c>
      <c r="L8" s="291">
        <v>9</v>
      </c>
    </row>
    <row r="9" spans="1:12" ht="38.25" customHeight="1" x14ac:dyDescent="0.25">
      <c r="A9" s="262"/>
      <c r="B9" s="263" t="s">
        <v>405</v>
      </c>
      <c r="C9" s="264"/>
      <c r="D9" s="265" t="s">
        <v>406</v>
      </c>
      <c r="E9" s="292" t="s">
        <v>236</v>
      </c>
      <c r="F9" s="293"/>
      <c r="G9" s="294"/>
      <c r="H9" s="258" t="s">
        <v>407</v>
      </c>
      <c r="I9" s="295" t="s">
        <v>409</v>
      </c>
      <c r="J9" s="310"/>
      <c r="K9" s="258"/>
      <c r="L9" s="267"/>
    </row>
    <row r="10" spans="1:12" ht="26.25" customHeight="1" x14ac:dyDescent="0.25">
      <c r="A10" s="262"/>
      <c r="B10" s="263"/>
      <c r="C10" s="263" t="s">
        <v>410</v>
      </c>
      <c r="D10" s="265" t="s">
        <v>411</v>
      </c>
      <c r="E10" s="265"/>
      <c r="F10" s="263" t="s">
        <v>237</v>
      </c>
      <c r="G10" s="263"/>
      <c r="H10" s="258" t="s">
        <v>412</v>
      </c>
      <c r="I10" s="295"/>
      <c r="J10" s="310"/>
      <c r="K10" s="258"/>
      <c r="L10" s="267"/>
    </row>
    <row r="11" spans="1:12" ht="25.5" customHeight="1" x14ac:dyDescent="0.25">
      <c r="A11" s="262"/>
      <c r="B11" s="263"/>
      <c r="C11" s="263"/>
      <c r="D11" s="265" t="s">
        <v>413</v>
      </c>
      <c r="E11" s="265"/>
      <c r="F11" s="256"/>
      <c r="G11" s="265" t="s">
        <v>239</v>
      </c>
      <c r="H11" s="258" t="s">
        <v>414</v>
      </c>
      <c r="I11" s="295"/>
      <c r="J11" s="311"/>
      <c r="K11" s="258" t="s">
        <v>416</v>
      </c>
      <c r="L11" s="270" t="s">
        <v>417</v>
      </c>
    </row>
    <row r="12" spans="1:12" ht="30" customHeight="1" x14ac:dyDescent="0.25">
      <c r="A12" s="262"/>
      <c r="B12" s="263"/>
      <c r="C12" s="263"/>
      <c r="D12" s="265" t="s">
        <v>418</v>
      </c>
      <c r="E12" s="265"/>
      <c r="F12" s="256"/>
      <c r="G12" s="265" t="s">
        <v>242</v>
      </c>
      <c r="H12" s="258" t="s">
        <v>419</v>
      </c>
      <c r="I12" s="295" t="s">
        <v>244</v>
      </c>
      <c r="J12" s="310">
        <v>4700000</v>
      </c>
      <c r="K12" s="258" t="s">
        <v>416</v>
      </c>
      <c r="L12" s="270" t="s">
        <v>417</v>
      </c>
    </row>
    <row r="13" spans="1:12" ht="25.5" x14ac:dyDescent="0.25">
      <c r="A13" s="262"/>
      <c r="B13" s="263"/>
      <c r="C13" s="263"/>
      <c r="D13" s="265" t="s">
        <v>420</v>
      </c>
      <c r="E13" s="265"/>
      <c r="F13" s="256"/>
      <c r="G13" s="265" t="s">
        <v>245</v>
      </c>
      <c r="H13" s="258" t="s">
        <v>421</v>
      </c>
      <c r="I13" s="295" t="s">
        <v>244</v>
      </c>
      <c r="J13" s="310">
        <v>4700000</v>
      </c>
      <c r="K13" s="258" t="s">
        <v>417</v>
      </c>
      <c r="L13" s="270" t="s">
        <v>417</v>
      </c>
    </row>
    <row r="14" spans="1:12" ht="25.5" x14ac:dyDescent="0.25">
      <c r="A14" s="262"/>
      <c r="B14" s="263"/>
      <c r="C14" s="263"/>
      <c r="D14" s="265" t="s">
        <v>422</v>
      </c>
      <c r="E14" s="265"/>
      <c r="F14" s="256"/>
      <c r="G14" s="265" t="s">
        <v>247</v>
      </c>
      <c r="H14" s="258" t="s">
        <v>423</v>
      </c>
      <c r="I14" s="295" t="s">
        <v>244</v>
      </c>
      <c r="J14" s="310">
        <v>4700000</v>
      </c>
      <c r="K14" s="258" t="s">
        <v>417</v>
      </c>
      <c r="L14" s="270" t="s">
        <v>417</v>
      </c>
    </row>
    <row r="15" spans="1:12" ht="25.5" x14ac:dyDescent="0.25">
      <c r="A15" s="262"/>
      <c r="B15" s="263"/>
      <c r="C15" s="263"/>
      <c r="D15" s="265" t="s">
        <v>424</v>
      </c>
      <c r="E15" s="265"/>
      <c r="F15" s="256"/>
      <c r="G15" s="265" t="s">
        <v>249</v>
      </c>
      <c r="H15" s="258" t="s">
        <v>425</v>
      </c>
      <c r="I15" s="295" t="s">
        <v>244</v>
      </c>
      <c r="J15" s="310">
        <v>4700000</v>
      </c>
      <c r="K15" s="258" t="s">
        <v>417</v>
      </c>
      <c r="L15" s="270" t="s">
        <v>417</v>
      </c>
    </row>
    <row r="16" spans="1:12" ht="38.25" x14ac:dyDescent="0.25">
      <c r="A16" s="262"/>
      <c r="B16" s="263"/>
      <c r="C16" s="263"/>
      <c r="D16" s="265" t="s">
        <v>426</v>
      </c>
      <c r="E16" s="265"/>
      <c r="F16" s="256"/>
      <c r="G16" s="265" t="s">
        <v>251</v>
      </c>
      <c r="H16" s="258" t="s">
        <v>427</v>
      </c>
      <c r="I16" s="295" t="s">
        <v>253</v>
      </c>
      <c r="J16" s="310">
        <v>7575000</v>
      </c>
      <c r="K16" s="258" t="s">
        <v>417</v>
      </c>
      <c r="L16" s="270" t="s">
        <v>417</v>
      </c>
    </row>
    <row r="17" spans="1:12" ht="18" customHeight="1" x14ac:dyDescent="0.25">
      <c r="A17" s="262"/>
      <c r="B17" s="263"/>
      <c r="C17" s="263"/>
      <c r="D17" s="265" t="s">
        <v>428</v>
      </c>
      <c r="E17" s="265"/>
      <c r="F17" s="256"/>
      <c r="G17" s="265" t="s">
        <v>429</v>
      </c>
      <c r="H17" s="258" t="s">
        <v>430</v>
      </c>
      <c r="I17" s="295"/>
      <c r="J17" s="310"/>
      <c r="K17" s="258"/>
      <c r="L17" s="267"/>
    </row>
    <row r="18" spans="1:12" ht="19.5" customHeight="1" x14ac:dyDescent="0.25">
      <c r="A18" s="262"/>
      <c r="B18" s="263"/>
      <c r="C18" s="263" t="s">
        <v>431</v>
      </c>
      <c r="D18" s="265" t="s">
        <v>432</v>
      </c>
      <c r="E18" s="265"/>
      <c r="F18" s="263" t="s">
        <v>254</v>
      </c>
      <c r="G18" s="263"/>
      <c r="H18" s="258" t="s">
        <v>433</v>
      </c>
      <c r="I18" s="295"/>
      <c r="J18" s="310"/>
      <c r="K18" s="258"/>
      <c r="L18" s="267"/>
    </row>
    <row r="19" spans="1:12" ht="25.5" x14ac:dyDescent="0.25">
      <c r="A19" s="262"/>
      <c r="B19" s="263"/>
      <c r="C19" s="263"/>
      <c r="D19" s="265" t="s">
        <v>434</v>
      </c>
      <c r="E19" s="265"/>
      <c r="F19" s="256"/>
      <c r="G19" s="265" t="s">
        <v>255</v>
      </c>
      <c r="H19" s="258" t="s">
        <v>435</v>
      </c>
      <c r="I19" s="301">
        <v>1</v>
      </c>
      <c r="J19" s="310">
        <v>950166764</v>
      </c>
      <c r="K19" s="258" t="s">
        <v>416</v>
      </c>
      <c r="L19" s="270" t="s">
        <v>417</v>
      </c>
    </row>
    <row r="20" spans="1:12" ht="25.5" x14ac:dyDescent="0.25">
      <c r="A20" s="262"/>
      <c r="B20" s="263"/>
      <c r="C20" s="263"/>
      <c r="D20" s="265" t="s">
        <v>436</v>
      </c>
      <c r="E20" s="265"/>
      <c r="F20" s="256"/>
      <c r="G20" s="265" t="s">
        <v>437</v>
      </c>
      <c r="H20" s="258" t="s">
        <v>438</v>
      </c>
      <c r="I20" s="295"/>
      <c r="J20" s="310"/>
      <c r="K20" s="258"/>
      <c r="L20" s="267"/>
    </row>
    <row r="21" spans="1:12" ht="25.5" x14ac:dyDescent="0.25">
      <c r="A21" s="262"/>
      <c r="B21" s="263"/>
      <c r="C21" s="263"/>
      <c r="D21" s="265" t="s">
        <v>439</v>
      </c>
      <c r="E21" s="265"/>
      <c r="F21" s="256"/>
      <c r="G21" s="265" t="s">
        <v>440</v>
      </c>
      <c r="H21" s="258" t="s">
        <v>441</v>
      </c>
      <c r="I21" s="295"/>
      <c r="J21" s="310"/>
      <c r="K21" s="258"/>
      <c r="L21" s="267"/>
    </row>
    <row r="22" spans="1:12" ht="25.5" x14ac:dyDescent="0.25">
      <c r="A22" s="262"/>
      <c r="B22" s="263"/>
      <c r="C22" s="263"/>
      <c r="D22" s="265" t="s">
        <v>442</v>
      </c>
      <c r="E22" s="265"/>
      <c r="F22" s="256"/>
      <c r="G22" s="265" t="s">
        <v>443</v>
      </c>
      <c r="H22" s="258" t="s">
        <v>444</v>
      </c>
      <c r="I22" s="295"/>
      <c r="J22" s="310"/>
      <c r="K22" s="258"/>
      <c r="L22" s="267"/>
    </row>
    <row r="23" spans="1:12" ht="25.5" x14ac:dyDescent="0.25">
      <c r="A23" s="262"/>
      <c r="B23" s="263"/>
      <c r="C23" s="263"/>
      <c r="D23" s="265" t="s">
        <v>445</v>
      </c>
      <c r="E23" s="265"/>
      <c r="F23" s="256"/>
      <c r="G23" s="265" t="s">
        <v>258</v>
      </c>
      <c r="H23" s="258" t="s">
        <v>446</v>
      </c>
      <c r="I23" s="295" t="s">
        <v>244</v>
      </c>
      <c r="J23" s="310">
        <v>12950000</v>
      </c>
      <c r="K23" s="258" t="s">
        <v>416</v>
      </c>
      <c r="L23" s="270" t="s">
        <v>417</v>
      </c>
    </row>
    <row r="24" spans="1:12" ht="25.5" x14ac:dyDescent="0.25">
      <c r="A24" s="262"/>
      <c r="B24" s="263"/>
      <c r="C24" s="263"/>
      <c r="D24" s="265" t="s">
        <v>447</v>
      </c>
      <c r="E24" s="265"/>
      <c r="F24" s="256"/>
      <c r="G24" s="265" t="s">
        <v>260</v>
      </c>
      <c r="H24" s="258" t="s">
        <v>448</v>
      </c>
      <c r="I24" s="295"/>
      <c r="J24" s="310"/>
      <c r="K24" s="258"/>
      <c r="L24" s="267"/>
    </row>
    <row r="25" spans="1:12" ht="38.25" x14ac:dyDescent="0.25">
      <c r="A25" s="262"/>
      <c r="B25" s="263"/>
      <c r="C25" s="263"/>
      <c r="D25" s="265" t="s">
        <v>449</v>
      </c>
      <c r="E25" s="265"/>
      <c r="F25" s="256"/>
      <c r="G25" s="265" t="s">
        <v>261</v>
      </c>
      <c r="H25" s="258" t="s">
        <v>450</v>
      </c>
      <c r="I25" s="295" t="s">
        <v>263</v>
      </c>
      <c r="J25" s="310">
        <v>38700000</v>
      </c>
      <c r="K25" s="258" t="s">
        <v>416</v>
      </c>
      <c r="L25" s="270" t="s">
        <v>417</v>
      </c>
    </row>
    <row r="26" spans="1:12" ht="25.5" x14ac:dyDescent="0.25">
      <c r="A26" s="262"/>
      <c r="B26" s="263"/>
      <c r="C26" s="263"/>
      <c r="D26" s="265" t="s">
        <v>451</v>
      </c>
      <c r="E26" s="265"/>
      <c r="F26" s="256"/>
      <c r="G26" s="265" t="s">
        <v>452</v>
      </c>
      <c r="H26" s="258" t="s">
        <v>453</v>
      </c>
      <c r="I26" s="295"/>
      <c r="J26" s="310"/>
      <c r="K26" s="258"/>
      <c r="L26" s="267"/>
    </row>
    <row r="27" spans="1:12" ht="26.25" customHeight="1" x14ac:dyDescent="0.25">
      <c r="A27" s="262"/>
      <c r="B27" s="263"/>
      <c r="C27" s="263"/>
      <c r="D27" s="265" t="s">
        <v>454</v>
      </c>
      <c r="E27" s="265"/>
      <c r="F27" s="263" t="s">
        <v>264</v>
      </c>
      <c r="G27" s="263"/>
      <c r="H27" s="258" t="s">
        <v>455</v>
      </c>
      <c r="I27" s="295"/>
      <c r="J27" s="310"/>
      <c r="K27" s="258"/>
      <c r="L27" s="267"/>
    </row>
    <row r="28" spans="1:12" ht="25.5" x14ac:dyDescent="0.25">
      <c r="A28" s="262"/>
      <c r="B28" s="263"/>
      <c r="C28" s="263"/>
      <c r="D28" s="265" t="s">
        <v>456</v>
      </c>
      <c r="E28" s="265"/>
      <c r="F28" s="256"/>
      <c r="G28" s="265" t="s">
        <v>457</v>
      </c>
      <c r="H28" s="258" t="s">
        <v>458</v>
      </c>
      <c r="I28" s="295"/>
      <c r="J28" s="310"/>
      <c r="K28" s="258"/>
      <c r="L28" s="267"/>
    </row>
    <row r="29" spans="1:12" ht="25.5" x14ac:dyDescent="0.25">
      <c r="A29" s="262"/>
      <c r="B29" s="263"/>
      <c r="C29" s="263"/>
      <c r="D29" s="265" t="s">
        <v>459</v>
      </c>
      <c r="E29" s="265"/>
      <c r="F29" s="256"/>
      <c r="G29" s="265" t="s">
        <v>460</v>
      </c>
      <c r="H29" s="258" t="s">
        <v>461</v>
      </c>
      <c r="I29" s="295"/>
      <c r="J29" s="310"/>
      <c r="K29" s="258"/>
      <c r="L29" s="267"/>
    </row>
    <row r="30" spans="1:12" ht="25.5" x14ac:dyDescent="0.25">
      <c r="A30" s="262"/>
      <c r="B30" s="263"/>
      <c r="C30" s="263"/>
      <c r="D30" s="265" t="s">
        <v>462</v>
      </c>
      <c r="E30" s="265"/>
      <c r="F30" s="256"/>
      <c r="G30" s="265" t="s">
        <v>463</v>
      </c>
      <c r="H30" s="258" t="s">
        <v>464</v>
      </c>
      <c r="I30" s="295"/>
      <c r="J30" s="310"/>
      <c r="K30" s="258"/>
      <c r="L30" s="267"/>
    </row>
    <row r="31" spans="1:12" ht="25.5" x14ac:dyDescent="0.25">
      <c r="A31" s="262"/>
      <c r="B31" s="263"/>
      <c r="C31" s="263"/>
      <c r="D31" s="265" t="s">
        <v>465</v>
      </c>
      <c r="E31" s="265"/>
      <c r="F31" s="256"/>
      <c r="G31" s="265" t="s">
        <v>466</v>
      </c>
      <c r="H31" s="258" t="s">
        <v>467</v>
      </c>
      <c r="I31" s="295"/>
      <c r="J31" s="310"/>
      <c r="K31" s="258"/>
      <c r="L31" s="267"/>
    </row>
    <row r="32" spans="1:12" ht="25.5" x14ac:dyDescent="0.25">
      <c r="A32" s="262"/>
      <c r="B32" s="263"/>
      <c r="C32" s="263"/>
      <c r="D32" s="265" t="s">
        <v>468</v>
      </c>
      <c r="E32" s="265"/>
      <c r="F32" s="256"/>
      <c r="G32" s="265" t="s">
        <v>265</v>
      </c>
      <c r="H32" s="258" t="s">
        <v>469</v>
      </c>
      <c r="I32" s="295" t="s">
        <v>244</v>
      </c>
      <c r="J32" s="310">
        <v>8450000</v>
      </c>
      <c r="K32" s="258" t="s">
        <v>416</v>
      </c>
      <c r="L32" s="270" t="s">
        <v>417</v>
      </c>
    </row>
    <row r="33" spans="1:12" ht="25.5" x14ac:dyDescent="0.25">
      <c r="A33" s="262"/>
      <c r="B33" s="263"/>
      <c r="C33" s="263"/>
      <c r="D33" s="265" t="s">
        <v>470</v>
      </c>
      <c r="E33" s="265"/>
      <c r="F33" s="256"/>
      <c r="G33" s="265" t="s">
        <v>471</v>
      </c>
      <c r="H33" s="258" t="s">
        <v>472</v>
      </c>
      <c r="I33" s="295"/>
      <c r="J33" s="310"/>
      <c r="K33" s="258"/>
      <c r="L33" s="267"/>
    </row>
    <row r="34" spans="1:12" ht="25.5" x14ac:dyDescent="0.25">
      <c r="A34" s="262"/>
      <c r="B34" s="263"/>
      <c r="C34" s="263"/>
      <c r="D34" s="265" t="s">
        <v>473</v>
      </c>
      <c r="E34" s="265"/>
      <c r="F34" s="256"/>
      <c r="G34" s="265" t="s">
        <v>474</v>
      </c>
      <c r="H34" s="258" t="s">
        <v>475</v>
      </c>
      <c r="I34" s="295"/>
      <c r="J34" s="310"/>
      <c r="K34" s="258"/>
      <c r="L34" s="267"/>
    </row>
    <row r="35" spans="1:12" ht="21.75" customHeight="1" x14ac:dyDescent="0.25">
      <c r="A35" s="262"/>
      <c r="B35" s="263"/>
      <c r="C35" s="263" t="s">
        <v>476</v>
      </c>
      <c r="D35" s="265" t="s">
        <v>477</v>
      </c>
      <c r="E35" s="265"/>
      <c r="F35" s="263" t="s">
        <v>267</v>
      </c>
      <c r="G35" s="263"/>
      <c r="H35" s="258" t="s">
        <v>478</v>
      </c>
      <c r="I35" s="295"/>
      <c r="J35" s="310"/>
      <c r="K35" s="258"/>
      <c r="L35" s="267"/>
    </row>
    <row r="36" spans="1:12" ht="25.5" x14ac:dyDescent="0.25">
      <c r="A36" s="262"/>
      <c r="B36" s="263"/>
      <c r="C36" s="263"/>
      <c r="D36" s="265" t="s">
        <v>479</v>
      </c>
      <c r="E36" s="265"/>
      <c r="F36" s="256"/>
      <c r="G36" s="265" t="s">
        <v>480</v>
      </c>
      <c r="H36" s="258" t="s">
        <v>481</v>
      </c>
      <c r="I36" s="295"/>
      <c r="J36" s="310"/>
      <c r="K36" s="258"/>
      <c r="L36" s="267"/>
    </row>
    <row r="37" spans="1:12" ht="25.5" x14ac:dyDescent="0.25">
      <c r="A37" s="262"/>
      <c r="B37" s="263"/>
      <c r="C37" s="263"/>
      <c r="D37" s="265" t="s">
        <v>482</v>
      </c>
      <c r="E37" s="265"/>
      <c r="F37" s="256"/>
      <c r="G37" s="265" t="s">
        <v>268</v>
      </c>
      <c r="H37" s="258" t="s">
        <v>269</v>
      </c>
      <c r="I37" s="301">
        <v>1</v>
      </c>
      <c r="J37" s="310">
        <v>0</v>
      </c>
      <c r="K37" s="258" t="s">
        <v>416</v>
      </c>
      <c r="L37" s="270" t="s">
        <v>417</v>
      </c>
    </row>
    <row r="38" spans="1:12" ht="25.5" x14ac:dyDescent="0.25">
      <c r="A38" s="262"/>
      <c r="B38" s="263"/>
      <c r="C38" s="263"/>
      <c r="D38" s="265" t="s">
        <v>483</v>
      </c>
      <c r="E38" s="265"/>
      <c r="F38" s="256"/>
      <c r="G38" s="265" t="s">
        <v>484</v>
      </c>
      <c r="H38" s="258" t="s">
        <v>485</v>
      </c>
      <c r="I38" s="295"/>
      <c r="J38" s="311"/>
      <c r="K38" s="258"/>
      <c r="L38" s="267"/>
    </row>
    <row r="39" spans="1:12" ht="25.5" x14ac:dyDescent="0.25">
      <c r="A39" s="262"/>
      <c r="B39" s="263"/>
      <c r="C39" s="263"/>
      <c r="D39" s="265" t="s">
        <v>486</v>
      </c>
      <c r="E39" s="265"/>
      <c r="F39" s="256"/>
      <c r="G39" s="265" t="s">
        <v>270</v>
      </c>
      <c r="H39" s="258" t="s">
        <v>271</v>
      </c>
      <c r="I39" s="301">
        <v>1</v>
      </c>
      <c r="J39" s="310">
        <v>7575000</v>
      </c>
      <c r="K39" s="258" t="s">
        <v>416</v>
      </c>
      <c r="L39" s="270" t="s">
        <v>417</v>
      </c>
    </row>
    <row r="40" spans="1:12" ht="25.5" x14ac:dyDescent="0.25">
      <c r="A40" s="262"/>
      <c r="B40" s="263"/>
      <c r="C40" s="263"/>
      <c r="D40" s="265" t="s">
        <v>487</v>
      </c>
      <c r="E40" s="265"/>
      <c r="F40" s="256"/>
      <c r="G40" s="265" t="s">
        <v>488</v>
      </c>
      <c r="H40" s="258" t="s">
        <v>489</v>
      </c>
      <c r="I40" s="295"/>
      <c r="J40" s="310"/>
      <c r="K40" s="258"/>
      <c r="L40" s="267"/>
    </row>
    <row r="41" spans="1:12" ht="17.25" customHeight="1" x14ac:dyDescent="0.25">
      <c r="A41" s="262"/>
      <c r="B41" s="263"/>
      <c r="C41" s="263"/>
      <c r="D41" s="265" t="s">
        <v>490</v>
      </c>
      <c r="E41" s="265"/>
      <c r="F41" s="256"/>
      <c r="G41" s="265" t="s">
        <v>491</v>
      </c>
      <c r="H41" s="258" t="s">
        <v>492</v>
      </c>
      <c r="I41" s="295"/>
      <c r="J41" s="310"/>
      <c r="K41" s="258"/>
      <c r="L41" s="267"/>
    </row>
    <row r="42" spans="1:12" ht="25.5" x14ac:dyDescent="0.25">
      <c r="A42" s="262"/>
      <c r="B42" s="263"/>
      <c r="C42" s="263"/>
      <c r="D42" s="265" t="s">
        <v>493</v>
      </c>
      <c r="E42" s="265"/>
      <c r="F42" s="256"/>
      <c r="G42" s="265" t="s">
        <v>494</v>
      </c>
      <c r="H42" s="258" t="s">
        <v>495</v>
      </c>
      <c r="I42" s="295"/>
      <c r="J42" s="310"/>
      <c r="K42" s="258"/>
      <c r="L42" s="267"/>
    </row>
    <row r="43" spans="1:12" ht="18.75" customHeight="1" x14ac:dyDescent="0.25">
      <c r="A43" s="262"/>
      <c r="B43" s="263"/>
      <c r="C43" s="263"/>
      <c r="D43" s="265" t="s">
        <v>496</v>
      </c>
      <c r="E43" s="265"/>
      <c r="F43" s="256"/>
      <c r="G43" s="265" t="s">
        <v>497</v>
      </c>
      <c r="H43" s="258" t="s">
        <v>498</v>
      </c>
      <c r="I43" s="295"/>
      <c r="J43" s="310"/>
      <c r="K43" s="258"/>
      <c r="L43" s="267"/>
    </row>
    <row r="44" spans="1:12" ht="25.5" x14ac:dyDescent="0.25">
      <c r="A44" s="262"/>
      <c r="B44" s="263"/>
      <c r="C44" s="263"/>
      <c r="D44" s="265" t="s">
        <v>499</v>
      </c>
      <c r="E44" s="265"/>
      <c r="F44" s="256"/>
      <c r="G44" s="265" t="s">
        <v>272</v>
      </c>
      <c r="H44" s="258" t="s">
        <v>500</v>
      </c>
      <c r="I44" s="301">
        <v>1</v>
      </c>
      <c r="J44" s="310">
        <v>25000000</v>
      </c>
      <c r="K44" s="258" t="s">
        <v>416</v>
      </c>
      <c r="L44" s="270" t="s">
        <v>417</v>
      </c>
    </row>
    <row r="45" spans="1:12" ht="18.75" customHeight="1" x14ac:dyDescent="0.25">
      <c r="A45" s="262"/>
      <c r="B45" s="263"/>
      <c r="C45" s="263"/>
      <c r="D45" s="265" t="s">
        <v>501</v>
      </c>
      <c r="E45" s="265"/>
      <c r="F45" s="265"/>
      <c r="G45" s="265" t="s">
        <v>502</v>
      </c>
      <c r="H45" s="258" t="s">
        <v>503</v>
      </c>
      <c r="I45" s="295"/>
      <c r="J45" s="310"/>
      <c r="K45" s="258"/>
      <c r="L45" s="267"/>
    </row>
    <row r="46" spans="1:12" ht="25.5" x14ac:dyDescent="0.25">
      <c r="A46" s="262"/>
      <c r="B46" s="263"/>
      <c r="C46" s="263"/>
      <c r="D46" s="265" t="s">
        <v>504</v>
      </c>
      <c r="E46" s="265"/>
      <c r="F46" s="256"/>
      <c r="G46" s="265" t="s">
        <v>505</v>
      </c>
      <c r="H46" s="258" t="s">
        <v>506</v>
      </c>
      <c r="I46" s="295"/>
      <c r="J46" s="310"/>
      <c r="K46" s="258"/>
      <c r="L46" s="267"/>
    </row>
    <row r="47" spans="1:12" ht="12.75" customHeight="1" x14ac:dyDescent="0.25">
      <c r="A47" s="262"/>
      <c r="B47" s="263"/>
      <c r="C47" s="263"/>
      <c r="D47" s="265" t="s">
        <v>507</v>
      </c>
      <c r="E47" s="265"/>
      <c r="F47" s="263" t="s">
        <v>275</v>
      </c>
      <c r="G47" s="263"/>
      <c r="H47" s="258" t="s">
        <v>508</v>
      </c>
      <c r="I47" s="295"/>
      <c r="J47" s="310"/>
      <c r="K47" s="258"/>
      <c r="L47" s="267"/>
    </row>
    <row r="48" spans="1:12" ht="25.5" x14ac:dyDescent="0.25">
      <c r="A48" s="262"/>
      <c r="B48" s="263"/>
      <c r="C48" s="263"/>
      <c r="D48" s="265" t="s">
        <v>509</v>
      </c>
      <c r="E48" s="265"/>
      <c r="F48" s="256"/>
      <c r="G48" s="265" t="s">
        <v>276</v>
      </c>
      <c r="H48" s="258" t="s">
        <v>510</v>
      </c>
      <c r="I48" s="301">
        <v>1</v>
      </c>
      <c r="J48" s="310">
        <v>2000000</v>
      </c>
      <c r="K48" s="258" t="s">
        <v>416</v>
      </c>
      <c r="L48" s="270" t="s">
        <v>417</v>
      </c>
    </row>
    <row r="49" spans="1:12" ht="25.5" x14ac:dyDescent="0.25">
      <c r="A49" s="262"/>
      <c r="B49" s="263"/>
      <c r="C49" s="263"/>
      <c r="D49" s="265" t="s">
        <v>511</v>
      </c>
      <c r="E49" s="265"/>
      <c r="F49" s="256"/>
      <c r="G49" s="265" t="s">
        <v>278</v>
      </c>
      <c r="H49" s="258" t="s">
        <v>512</v>
      </c>
      <c r="I49" s="301">
        <v>1</v>
      </c>
      <c r="J49" s="310">
        <v>16000000</v>
      </c>
      <c r="K49" s="258" t="s">
        <v>416</v>
      </c>
      <c r="L49" s="270" t="s">
        <v>417</v>
      </c>
    </row>
    <row r="50" spans="1:12" ht="12.75" customHeight="1" x14ac:dyDescent="0.25">
      <c r="A50" s="262"/>
      <c r="B50" s="263"/>
      <c r="C50" s="263"/>
      <c r="D50" s="265" t="s">
        <v>513</v>
      </c>
      <c r="E50" s="265"/>
      <c r="F50" s="256"/>
      <c r="G50" s="265" t="s">
        <v>514</v>
      </c>
      <c r="H50" s="258" t="s">
        <v>515</v>
      </c>
      <c r="I50" s="295"/>
      <c r="J50" s="310"/>
      <c r="K50" s="258"/>
      <c r="L50" s="267"/>
    </row>
    <row r="51" spans="1:12" ht="25.5" x14ac:dyDescent="0.25">
      <c r="A51" s="262"/>
      <c r="B51" s="263"/>
      <c r="C51" s="263"/>
      <c r="D51" s="265" t="s">
        <v>516</v>
      </c>
      <c r="E51" s="265"/>
      <c r="F51" s="256"/>
      <c r="G51" s="265" t="s">
        <v>280</v>
      </c>
      <c r="H51" s="258" t="s">
        <v>517</v>
      </c>
      <c r="I51" s="301">
        <v>1</v>
      </c>
      <c r="J51" s="310">
        <v>22511614</v>
      </c>
      <c r="K51" s="258" t="s">
        <v>416</v>
      </c>
      <c r="L51" s="270" t="s">
        <v>417</v>
      </c>
    </row>
    <row r="52" spans="1:12" ht="25.5" x14ac:dyDescent="0.25">
      <c r="A52" s="262"/>
      <c r="B52" s="263"/>
      <c r="C52" s="263"/>
      <c r="D52" s="265" t="s">
        <v>518</v>
      </c>
      <c r="E52" s="265"/>
      <c r="F52" s="256"/>
      <c r="G52" s="265" t="s">
        <v>282</v>
      </c>
      <c r="H52" s="258" t="s">
        <v>519</v>
      </c>
      <c r="I52" s="301">
        <v>1</v>
      </c>
      <c r="J52" s="310">
        <v>6500000</v>
      </c>
      <c r="K52" s="258" t="s">
        <v>416</v>
      </c>
      <c r="L52" s="270" t="s">
        <v>417</v>
      </c>
    </row>
    <row r="53" spans="1:12" ht="38.25" customHeight="1" x14ac:dyDescent="0.25">
      <c r="A53" s="262"/>
      <c r="B53" s="263"/>
      <c r="C53" s="263"/>
      <c r="D53" s="265" t="s">
        <v>520</v>
      </c>
      <c r="E53" s="265"/>
      <c r="F53" s="256"/>
      <c r="G53" s="265" t="s">
        <v>104</v>
      </c>
      <c r="H53" s="258" t="s">
        <v>521</v>
      </c>
      <c r="I53" s="301">
        <v>1</v>
      </c>
      <c r="J53" s="310">
        <v>4000000</v>
      </c>
      <c r="K53" s="258" t="s">
        <v>416</v>
      </c>
      <c r="L53" s="270" t="s">
        <v>417</v>
      </c>
    </row>
    <row r="54" spans="1:12" ht="18" customHeight="1" x14ac:dyDescent="0.25">
      <c r="A54" s="262"/>
      <c r="B54" s="263"/>
      <c r="C54" s="263"/>
      <c r="D54" s="265" t="s">
        <v>522</v>
      </c>
      <c r="E54" s="265"/>
      <c r="F54" s="256"/>
      <c r="G54" s="265" t="s">
        <v>523</v>
      </c>
      <c r="H54" s="258" t="s">
        <v>524</v>
      </c>
      <c r="I54" s="295"/>
      <c r="J54" s="310"/>
      <c r="K54" s="258"/>
      <c r="L54" s="267"/>
    </row>
    <row r="55" spans="1:12" ht="25.5" x14ac:dyDescent="0.25">
      <c r="A55" s="262"/>
      <c r="B55" s="263"/>
      <c r="C55" s="263"/>
      <c r="D55" s="265" t="s">
        <v>525</v>
      </c>
      <c r="E55" s="265"/>
      <c r="F55" s="256"/>
      <c r="G55" s="265" t="s">
        <v>285</v>
      </c>
      <c r="H55" s="258" t="s">
        <v>526</v>
      </c>
      <c r="I55" s="301">
        <v>1</v>
      </c>
      <c r="J55" s="310">
        <v>26904000</v>
      </c>
      <c r="K55" s="258" t="s">
        <v>417</v>
      </c>
      <c r="L55" s="270" t="s">
        <v>417</v>
      </c>
    </row>
    <row r="56" spans="1:12" ht="25.5" x14ac:dyDescent="0.25">
      <c r="A56" s="262"/>
      <c r="B56" s="263"/>
      <c r="C56" s="263"/>
      <c r="D56" s="265" t="s">
        <v>527</v>
      </c>
      <c r="E56" s="265"/>
      <c r="F56" s="256"/>
      <c r="G56" s="265" t="s">
        <v>287</v>
      </c>
      <c r="H56" s="258" t="s">
        <v>528</v>
      </c>
      <c r="I56" s="301">
        <v>1</v>
      </c>
      <c r="J56" s="310">
        <v>200375000</v>
      </c>
      <c r="K56" s="258" t="s">
        <v>417</v>
      </c>
      <c r="L56" s="270" t="s">
        <v>417</v>
      </c>
    </row>
    <row r="57" spans="1:12" ht="25.5" x14ac:dyDescent="0.25">
      <c r="A57" s="262"/>
      <c r="B57" s="263"/>
      <c r="C57" s="263"/>
      <c r="D57" s="265" t="s">
        <v>529</v>
      </c>
      <c r="E57" s="265"/>
      <c r="F57" s="256"/>
      <c r="G57" s="265" t="s">
        <v>530</v>
      </c>
      <c r="H57" s="258" t="s">
        <v>531</v>
      </c>
      <c r="I57" s="295"/>
      <c r="J57" s="310"/>
      <c r="K57" s="258"/>
      <c r="L57" s="267"/>
    </row>
    <row r="58" spans="1:12" ht="38.25" x14ac:dyDescent="0.25">
      <c r="A58" s="262"/>
      <c r="B58" s="263"/>
      <c r="C58" s="263"/>
      <c r="D58" s="265" t="s">
        <v>532</v>
      </c>
      <c r="E58" s="265"/>
      <c r="F58" s="256"/>
      <c r="G58" s="265" t="s">
        <v>533</v>
      </c>
      <c r="H58" s="258" t="s">
        <v>534</v>
      </c>
      <c r="I58" s="295"/>
      <c r="J58" s="310"/>
      <c r="K58" s="258"/>
      <c r="L58" s="267"/>
    </row>
    <row r="59" spans="1:12" ht="24.75" customHeight="1" x14ac:dyDescent="0.25">
      <c r="A59" s="262"/>
      <c r="B59" s="263"/>
      <c r="C59" s="263" t="s">
        <v>431</v>
      </c>
      <c r="D59" s="265" t="s">
        <v>535</v>
      </c>
      <c r="E59" s="265"/>
      <c r="F59" s="263" t="s">
        <v>289</v>
      </c>
      <c r="G59" s="263"/>
      <c r="H59" s="258" t="s">
        <v>536</v>
      </c>
      <c r="I59" s="295"/>
      <c r="J59" s="310"/>
      <c r="K59" s="258"/>
      <c r="L59" s="267"/>
    </row>
    <row r="60" spans="1:12" ht="25.5" x14ac:dyDescent="0.25">
      <c r="A60" s="262"/>
      <c r="B60" s="263"/>
      <c r="C60" s="263"/>
      <c r="D60" s="265" t="s">
        <v>537</v>
      </c>
      <c r="E60" s="265"/>
      <c r="F60" s="256"/>
      <c r="G60" s="265" t="s">
        <v>538</v>
      </c>
      <c r="H60" s="258" t="s">
        <v>539</v>
      </c>
      <c r="I60" s="295"/>
      <c r="J60" s="310"/>
      <c r="K60" s="258"/>
      <c r="L60" s="267"/>
    </row>
    <row r="61" spans="1:12" ht="25.5" customHeight="1" x14ac:dyDescent="0.25">
      <c r="A61" s="262"/>
      <c r="B61" s="263"/>
      <c r="C61" s="263"/>
      <c r="D61" s="265" t="s">
        <v>540</v>
      </c>
      <c r="E61" s="265"/>
      <c r="F61" s="256"/>
      <c r="G61" s="265" t="s">
        <v>541</v>
      </c>
      <c r="H61" s="258" t="s">
        <v>542</v>
      </c>
      <c r="I61" s="295"/>
      <c r="J61" s="310"/>
      <c r="K61" s="258"/>
      <c r="L61" s="267"/>
    </row>
    <row r="62" spans="1:12" ht="25.5" x14ac:dyDescent="0.25">
      <c r="A62" s="262"/>
      <c r="B62" s="263"/>
      <c r="C62" s="263"/>
      <c r="D62" s="265" t="s">
        <v>543</v>
      </c>
      <c r="E62" s="265"/>
      <c r="F62" s="256"/>
      <c r="G62" s="265" t="s">
        <v>290</v>
      </c>
      <c r="H62" s="258" t="s">
        <v>544</v>
      </c>
      <c r="I62" s="301">
        <v>1</v>
      </c>
      <c r="J62" s="310">
        <v>0</v>
      </c>
      <c r="K62" s="258" t="s">
        <v>416</v>
      </c>
      <c r="L62" s="270" t="s">
        <v>417</v>
      </c>
    </row>
    <row r="63" spans="1:12" ht="25.5" x14ac:dyDescent="0.25">
      <c r="A63" s="262"/>
      <c r="B63" s="263"/>
      <c r="C63" s="263"/>
      <c r="D63" s="265" t="s">
        <v>547</v>
      </c>
      <c r="E63" s="265"/>
      <c r="F63" s="256"/>
      <c r="G63" s="265" t="s">
        <v>548</v>
      </c>
      <c r="H63" s="258" t="s">
        <v>549</v>
      </c>
      <c r="I63" s="295"/>
      <c r="J63" s="310"/>
      <c r="K63" s="258"/>
      <c r="L63" s="267"/>
    </row>
    <row r="64" spans="1:12" ht="12.75" customHeight="1" x14ac:dyDescent="0.25">
      <c r="A64" s="262"/>
      <c r="B64" s="263"/>
      <c r="C64" s="263"/>
      <c r="D64" s="265" t="s">
        <v>550</v>
      </c>
      <c r="E64" s="265"/>
      <c r="F64" s="256"/>
      <c r="G64" s="265" t="s">
        <v>551</v>
      </c>
      <c r="H64" s="258" t="s">
        <v>552</v>
      </c>
      <c r="I64" s="295"/>
      <c r="J64" s="310"/>
      <c r="K64" s="258"/>
      <c r="L64" s="267"/>
    </row>
    <row r="65" spans="1:12" ht="25.5" customHeight="1" x14ac:dyDescent="0.25">
      <c r="A65" s="262"/>
      <c r="B65" s="263"/>
      <c r="C65" s="263"/>
      <c r="D65" s="265" t="s">
        <v>553</v>
      </c>
      <c r="E65" s="265"/>
      <c r="F65" s="256"/>
      <c r="G65" s="265" t="s">
        <v>554</v>
      </c>
      <c r="H65" s="258" t="s">
        <v>555</v>
      </c>
      <c r="I65" s="295"/>
      <c r="J65" s="310"/>
      <c r="K65" s="258"/>
      <c r="L65" s="267"/>
    </row>
    <row r="66" spans="1:12" ht="25.5" x14ac:dyDescent="0.25">
      <c r="A66" s="262"/>
      <c r="B66" s="263"/>
      <c r="C66" s="263"/>
      <c r="D66" s="265" t="s">
        <v>556</v>
      </c>
      <c r="E66" s="265"/>
      <c r="F66" s="256"/>
      <c r="G66" s="265" t="s">
        <v>292</v>
      </c>
      <c r="H66" s="258" t="s">
        <v>557</v>
      </c>
      <c r="I66" s="301">
        <v>1</v>
      </c>
      <c r="J66" s="310">
        <v>15000000</v>
      </c>
      <c r="K66" s="258" t="s">
        <v>417</v>
      </c>
      <c r="L66" s="270" t="s">
        <v>417</v>
      </c>
    </row>
    <row r="67" spans="1:12" ht="38.25" customHeight="1" x14ac:dyDescent="0.25">
      <c r="A67" s="262"/>
      <c r="B67" s="263"/>
      <c r="C67" s="263"/>
      <c r="D67" s="265" t="s">
        <v>558</v>
      </c>
      <c r="E67" s="265"/>
      <c r="F67" s="256"/>
      <c r="G67" s="265" t="s">
        <v>294</v>
      </c>
      <c r="H67" s="258" t="s">
        <v>559</v>
      </c>
      <c r="I67" s="301">
        <v>1</v>
      </c>
      <c r="J67" s="310">
        <v>0</v>
      </c>
      <c r="K67" s="258" t="s">
        <v>417</v>
      </c>
      <c r="L67" s="270" t="s">
        <v>417</v>
      </c>
    </row>
    <row r="68" spans="1:12" ht="12.75" customHeight="1" x14ac:dyDescent="0.25">
      <c r="A68" s="262"/>
      <c r="B68" s="263"/>
      <c r="C68" s="263"/>
      <c r="D68" s="265" t="s">
        <v>560</v>
      </c>
      <c r="E68" s="265"/>
      <c r="F68" s="263" t="s">
        <v>296</v>
      </c>
      <c r="G68" s="263"/>
      <c r="H68" s="258" t="s">
        <v>561</v>
      </c>
      <c r="I68" s="295"/>
      <c r="J68" s="310"/>
      <c r="K68" s="258"/>
      <c r="L68" s="267"/>
    </row>
    <row r="69" spans="1:12" ht="12.75" customHeight="1" x14ac:dyDescent="0.25">
      <c r="A69" s="262"/>
      <c r="B69" s="263"/>
      <c r="C69" s="263"/>
      <c r="D69" s="265" t="s">
        <v>562</v>
      </c>
      <c r="E69" s="265"/>
      <c r="F69" s="256"/>
      <c r="G69" s="265" t="s">
        <v>563</v>
      </c>
      <c r="H69" s="258" t="s">
        <v>564</v>
      </c>
      <c r="I69" s="295"/>
      <c r="J69" s="310"/>
      <c r="K69" s="258"/>
      <c r="L69" s="267"/>
    </row>
    <row r="70" spans="1:12" ht="25.5" x14ac:dyDescent="0.25">
      <c r="A70" s="262"/>
      <c r="B70" s="263"/>
      <c r="C70" s="263"/>
      <c r="D70" s="265" t="s">
        <v>565</v>
      </c>
      <c r="E70" s="265"/>
      <c r="F70" s="256"/>
      <c r="G70" s="265" t="s">
        <v>98</v>
      </c>
      <c r="H70" s="258" t="s">
        <v>566</v>
      </c>
      <c r="I70" s="301">
        <v>1</v>
      </c>
      <c r="J70" s="310">
        <v>25000000</v>
      </c>
      <c r="K70" s="258" t="s">
        <v>416</v>
      </c>
      <c r="L70" s="270" t="s">
        <v>417</v>
      </c>
    </row>
    <row r="71" spans="1:12" ht="25.5" x14ac:dyDescent="0.25">
      <c r="A71" s="262"/>
      <c r="B71" s="263"/>
      <c r="C71" s="263"/>
      <c r="D71" s="265" t="s">
        <v>567</v>
      </c>
      <c r="E71" s="265"/>
      <c r="F71" s="256"/>
      <c r="G71" s="265" t="s">
        <v>298</v>
      </c>
      <c r="H71" s="258" t="s">
        <v>568</v>
      </c>
      <c r="I71" s="301">
        <v>1</v>
      </c>
      <c r="J71" s="310">
        <v>15000000</v>
      </c>
      <c r="K71" s="258" t="s">
        <v>417</v>
      </c>
      <c r="L71" s="270" t="s">
        <v>417</v>
      </c>
    </row>
    <row r="72" spans="1:12" ht="25.5" x14ac:dyDescent="0.25">
      <c r="A72" s="262"/>
      <c r="B72" s="263"/>
      <c r="C72" s="263"/>
      <c r="D72" s="265" t="s">
        <v>569</v>
      </c>
      <c r="E72" s="265"/>
      <c r="F72" s="256"/>
      <c r="G72" s="265" t="s">
        <v>300</v>
      </c>
      <c r="H72" s="258" t="s">
        <v>570</v>
      </c>
      <c r="I72" s="301">
        <v>1</v>
      </c>
      <c r="J72" s="310">
        <v>183480000</v>
      </c>
      <c r="K72" s="258" t="s">
        <v>417</v>
      </c>
      <c r="L72" s="270" t="s">
        <v>417</v>
      </c>
    </row>
    <row r="73" spans="1:12" ht="24.75" customHeight="1" x14ac:dyDescent="0.25">
      <c r="A73" s="262"/>
      <c r="B73" s="263"/>
      <c r="C73" s="263"/>
      <c r="D73" s="265" t="s">
        <v>571</v>
      </c>
      <c r="E73" s="265"/>
      <c r="F73" s="263" t="s">
        <v>302</v>
      </c>
      <c r="G73" s="263"/>
      <c r="H73" s="258" t="s">
        <v>572</v>
      </c>
      <c r="I73" s="295"/>
      <c r="J73" s="310"/>
      <c r="K73" s="258"/>
      <c r="L73" s="267"/>
    </row>
    <row r="74" spans="1:12" ht="12.75" customHeight="1" x14ac:dyDescent="0.25">
      <c r="A74" s="262"/>
      <c r="B74" s="263"/>
      <c r="C74" s="263"/>
      <c r="D74" s="265" t="s">
        <v>573</v>
      </c>
      <c r="E74" s="265"/>
      <c r="F74" s="256"/>
      <c r="G74" s="265" t="s">
        <v>574</v>
      </c>
      <c r="H74" s="258" t="s">
        <v>575</v>
      </c>
      <c r="I74" s="295"/>
      <c r="J74" s="310"/>
      <c r="K74" s="258"/>
      <c r="L74" s="267"/>
    </row>
    <row r="75" spans="1:12" ht="25.5" x14ac:dyDescent="0.25">
      <c r="A75" s="262"/>
      <c r="B75" s="263"/>
      <c r="C75" s="263"/>
      <c r="D75" s="265" t="s">
        <v>576</v>
      </c>
      <c r="E75" s="265"/>
      <c r="F75" s="256"/>
      <c r="G75" s="265" t="s">
        <v>303</v>
      </c>
      <c r="H75" s="258" t="s">
        <v>577</v>
      </c>
      <c r="I75" s="301">
        <v>1</v>
      </c>
      <c r="J75" s="310">
        <v>31600000</v>
      </c>
      <c r="K75" s="258" t="s">
        <v>417</v>
      </c>
      <c r="L75" s="270" t="s">
        <v>417</v>
      </c>
    </row>
    <row r="76" spans="1:12" ht="25.5" x14ac:dyDescent="0.25">
      <c r="A76" s="262"/>
      <c r="B76" s="263"/>
      <c r="C76" s="263"/>
      <c r="D76" s="265" t="s">
        <v>578</v>
      </c>
      <c r="E76" s="265"/>
      <c r="F76" s="256"/>
      <c r="G76" s="265" t="s">
        <v>305</v>
      </c>
      <c r="H76" s="258" t="s">
        <v>579</v>
      </c>
      <c r="I76" s="301">
        <v>1</v>
      </c>
      <c r="J76" s="310">
        <v>12000000</v>
      </c>
      <c r="K76" s="258" t="s">
        <v>417</v>
      </c>
      <c r="L76" s="270" t="s">
        <v>417</v>
      </c>
    </row>
    <row r="77" spans="1:12" ht="12.75" customHeight="1" x14ac:dyDescent="0.25">
      <c r="A77" s="262"/>
      <c r="B77" s="263"/>
      <c r="C77" s="263"/>
      <c r="D77" s="265" t="s">
        <v>580</v>
      </c>
      <c r="E77" s="265"/>
      <c r="F77" s="256"/>
      <c r="G77" s="265" t="s">
        <v>581</v>
      </c>
      <c r="H77" s="258" t="s">
        <v>582</v>
      </c>
      <c r="I77" s="295"/>
      <c r="J77" s="310"/>
      <c r="K77" s="258"/>
      <c r="L77" s="267"/>
    </row>
    <row r="78" spans="1:12" ht="25.5" x14ac:dyDescent="0.25">
      <c r="A78" s="262"/>
      <c r="B78" s="263"/>
      <c r="C78" s="263"/>
      <c r="D78" s="265" t="s">
        <v>583</v>
      </c>
      <c r="E78" s="265"/>
      <c r="F78" s="256"/>
      <c r="G78" s="265" t="s">
        <v>307</v>
      </c>
      <c r="H78" s="258" t="s">
        <v>584</v>
      </c>
      <c r="I78" s="301">
        <v>1</v>
      </c>
      <c r="J78" s="310">
        <v>190000000</v>
      </c>
      <c r="K78" s="258" t="s">
        <v>416</v>
      </c>
      <c r="L78" s="270" t="s">
        <v>417</v>
      </c>
    </row>
    <row r="79" spans="1:12" ht="38.25" x14ac:dyDescent="0.25">
      <c r="A79" s="262"/>
      <c r="B79" s="263"/>
      <c r="C79" s="263"/>
      <c r="D79" s="265" t="s">
        <v>585</v>
      </c>
      <c r="E79" s="265"/>
      <c r="F79" s="256"/>
      <c r="G79" s="265" t="s">
        <v>586</v>
      </c>
      <c r="H79" s="258" t="s">
        <v>587</v>
      </c>
      <c r="I79" s="295"/>
      <c r="J79" s="310"/>
      <c r="K79" s="258"/>
      <c r="L79" s="267"/>
    </row>
    <row r="80" spans="1:12" ht="38.25" customHeight="1" x14ac:dyDescent="0.25">
      <c r="A80" s="262"/>
      <c r="B80" s="263"/>
      <c r="C80" s="263"/>
      <c r="D80" s="265" t="s">
        <v>588</v>
      </c>
      <c r="E80" s="265"/>
      <c r="F80" s="256"/>
      <c r="G80" s="265" t="s">
        <v>589</v>
      </c>
      <c r="H80" s="258" t="s">
        <v>590</v>
      </c>
      <c r="I80" s="295"/>
      <c r="J80" s="310"/>
      <c r="K80" s="258"/>
      <c r="L80" s="267"/>
    </row>
    <row r="81" spans="1:12" ht="12.75" customHeight="1" x14ac:dyDescent="0.25">
      <c r="A81" s="262"/>
      <c r="B81" s="263"/>
      <c r="C81" s="264"/>
      <c r="D81" s="265" t="s">
        <v>591</v>
      </c>
      <c r="E81" s="265"/>
      <c r="F81" s="256"/>
      <c r="G81" s="265" t="s">
        <v>592</v>
      </c>
      <c r="H81" s="258" t="s">
        <v>593</v>
      </c>
      <c r="I81" s="295"/>
      <c r="J81" s="310"/>
      <c r="K81" s="258"/>
      <c r="L81" s="267"/>
    </row>
    <row r="82" spans="1:12" x14ac:dyDescent="0.25">
      <c r="A82" s="262"/>
      <c r="B82" s="263"/>
      <c r="C82" s="264"/>
      <c r="D82" s="265" t="s">
        <v>594</v>
      </c>
      <c r="E82" s="265"/>
      <c r="F82" s="263" t="s">
        <v>309</v>
      </c>
      <c r="G82" s="263"/>
      <c r="H82" s="258"/>
      <c r="I82" s="295"/>
      <c r="J82" s="310"/>
      <c r="K82" s="258"/>
      <c r="L82" s="267"/>
    </row>
    <row r="83" spans="1:12" x14ac:dyDescent="0.25">
      <c r="A83" s="262"/>
      <c r="B83" s="263"/>
      <c r="C83" s="264"/>
      <c r="D83" s="265" t="s">
        <v>595</v>
      </c>
      <c r="E83" s="265"/>
      <c r="F83" s="256"/>
      <c r="G83" s="265" t="s">
        <v>310</v>
      </c>
      <c r="H83" s="258"/>
      <c r="I83" s="295"/>
      <c r="J83" s="310"/>
      <c r="K83" s="258"/>
      <c r="L83" s="267"/>
    </row>
    <row r="84" spans="1:12" x14ac:dyDescent="0.25">
      <c r="A84" s="262"/>
      <c r="B84" s="269"/>
      <c r="C84" s="269"/>
      <c r="D84" s="265"/>
      <c r="E84" s="265"/>
      <c r="F84" s="256"/>
      <c r="G84" s="256"/>
      <c r="H84" s="258"/>
      <c r="I84" s="295"/>
      <c r="J84" s="310"/>
      <c r="K84" s="258"/>
      <c r="L84" s="267"/>
    </row>
    <row r="85" spans="1:12" x14ac:dyDescent="0.25">
      <c r="A85" s="262"/>
      <c r="B85" s="269"/>
      <c r="C85" s="269"/>
      <c r="D85" s="265">
        <v>7</v>
      </c>
      <c r="E85" s="263" t="s">
        <v>311</v>
      </c>
      <c r="F85" s="263"/>
      <c r="G85" s="263"/>
      <c r="H85" s="258"/>
      <c r="I85" s="295"/>
      <c r="J85" s="310"/>
      <c r="K85" s="258"/>
      <c r="L85" s="267"/>
    </row>
    <row r="86" spans="1:12" x14ac:dyDescent="0.25">
      <c r="A86" s="262"/>
      <c r="B86" s="269"/>
      <c r="C86" s="269"/>
      <c r="D86" s="265">
        <v>7.01</v>
      </c>
      <c r="E86" s="263" t="s">
        <v>312</v>
      </c>
      <c r="F86" s="263"/>
      <c r="G86" s="263"/>
      <c r="H86" s="258"/>
      <c r="I86" s="295"/>
      <c r="J86" s="310"/>
      <c r="K86" s="258"/>
      <c r="L86" s="267"/>
    </row>
    <row r="87" spans="1:12" ht="25.5" customHeight="1" x14ac:dyDescent="0.25">
      <c r="A87" s="262"/>
      <c r="B87" s="269"/>
      <c r="C87" s="269"/>
      <c r="D87" s="265" t="s">
        <v>596</v>
      </c>
      <c r="E87" s="263" t="s">
        <v>313</v>
      </c>
      <c r="F87" s="263"/>
      <c r="G87" s="263"/>
      <c r="H87" s="258" t="s">
        <v>597</v>
      </c>
      <c r="I87" s="295" t="s">
        <v>598</v>
      </c>
      <c r="J87" s="310"/>
      <c r="K87" s="258"/>
      <c r="L87" s="267"/>
    </row>
    <row r="88" spans="1:12" ht="24.75" customHeight="1" x14ac:dyDescent="0.25">
      <c r="A88" s="262"/>
      <c r="B88" s="269"/>
      <c r="C88" s="269"/>
      <c r="D88" s="265" t="s">
        <v>602</v>
      </c>
      <c r="E88" s="265"/>
      <c r="F88" s="263" t="s">
        <v>603</v>
      </c>
      <c r="G88" s="263"/>
      <c r="H88" s="258" t="s">
        <v>604</v>
      </c>
      <c r="I88" s="295"/>
      <c r="J88" s="310"/>
      <c r="K88" s="258"/>
      <c r="L88" s="267"/>
    </row>
    <row r="89" spans="1:12" ht="51" x14ac:dyDescent="0.25">
      <c r="A89" s="262"/>
      <c r="B89" s="269"/>
      <c r="C89" s="269"/>
      <c r="D89" s="265" t="s">
        <v>605</v>
      </c>
      <c r="E89" s="265"/>
      <c r="F89" s="256"/>
      <c r="G89" s="265" t="s">
        <v>606</v>
      </c>
      <c r="H89" s="258" t="s">
        <v>607</v>
      </c>
      <c r="I89" s="295"/>
      <c r="J89" s="310"/>
      <c r="K89" s="258"/>
      <c r="L89" s="267"/>
    </row>
    <row r="90" spans="1:12" ht="25.5" x14ac:dyDescent="0.25">
      <c r="A90" s="262"/>
      <c r="B90" s="269"/>
      <c r="C90" s="269"/>
      <c r="D90" s="265" t="s">
        <v>608</v>
      </c>
      <c r="E90" s="265"/>
      <c r="F90" s="256"/>
      <c r="G90" s="265" t="s">
        <v>609</v>
      </c>
      <c r="H90" s="258" t="s">
        <v>610</v>
      </c>
      <c r="I90" s="295"/>
      <c r="J90" s="310"/>
      <c r="K90" s="258"/>
      <c r="L90" s="267"/>
    </row>
    <row r="91" spans="1:12" ht="41.25" customHeight="1" x14ac:dyDescent="0.25">
      <c r="A91" s="262"/>
      <c r="B91" s="268"/>
      <c r="C91" s="269"/>
      <c r="D91" s="265" t="s">
        <v>611</v>
      </c>
      <c r="E91" s="265"/>
      <c r="F91" s="263" t="s">
        <v>314</v>
      </c>
      <c r="G91" s="263"/>
      <c r="H91" s="258" t="s">
        <v>612</v>
      </c>
      <c r="I91" s="295"/>
      <c r="J91" s="310"/>
      <c r="K91" s="258"/>
      <c r="L91" s="267"/>
    </row>
    <row r="92" spans="1:12" ht="25.5" customHeight="1" x14ac:dyDescent="0.25">
      <c r="A92" s="262"/>
      <c r="B92" s="264"/>
      <c r="C92" s="269"/>
      <c r="D92" s="265" t="s">
        <v>613</v>
      </c>
      <c r="E92" s="265"/>
      <c r="F92" s="256"/>
      <c r="G92" s="265" t="s">
        <v>614</v>
      </c>
      <c r="H92" s="258" t="s">
        <v>615</v>
      </c>
      <c r="I92" s="295"/>
      <c r="J92" s="310"/>
      <c r="K92" s="258"/>
      <c r="L92" s="267"/>
    </row>
    <row r="93" spans="1:12" ht="56.25" customHeight="1" x14ac:dyDescent="0.25">
      <c r="A93" s="262"/>
      <c r="B93" s="265" t="s">
        <v>616</v>
      </c>
      <c r="C93" s="265" t="s">
        <v>617</v>
      </c>
      <c r="D93" s="265" t="s">
        <v>618</v>
      </c>
      <c r="E93" s="265"/>
      <c r="F93" s="256"/>
      <c r="G93" s="265" t="s">
        <v>316</v>
      </c>
      <c r="H93" s="258" t="s">
        <v>619</v>
      </c>
      <c r="I93" s="295" t="s">
        <v>68</v>
      </c>
      <c r="J93" s="310">
        <v>9000000</v>
      </c>
      <c r="K93" s="258" t="s">
        <v>416</v>
      </c>
      <c r="L93" s="270" t="s">
        <v>417</v>
      </c>
    </row>
    <row r="94" spans="1:12" ht="38.25" customHeight="1" x14ac:dyDescent="0.25">
      <c r="A94" s="262"/>
      <c r="B94" s="265"/>
      <c r="C94" s="269"/>
      <c r="D94" s="265" t="s">
        <v>620</v>
      </c>
      <c r="E94" s="265"/>
      <c r="F94" s="256"/>
      <c r="G94" s="265" t="s">
        <v>621</v>
      </c>
      <c r="H94" s="258" t="s">
        <v>622</v>
      </c>
      <c r="I94" s="295"/>
      <c r="J94" s="310"/>
      <c r="K94" s="258"/>
      <c r="L94" s="267"/>
    </row>
    <row r="95" spans="1:12" ht="24.75" customHeight="1" x14ac:dyDescent="0.25">
      <c r="A95" s="262"/>
      <c r="B95" s="269"/>
      <c r="C95" s="269"/>
      <c r="D95" s="265" t="s">
        <v>623</v>
      </c>
      <c r="E95" s="265"/>
      <c r="F95" s="263" t="s">
        <v>624</v>
      </c>
      <c r="G95" s="263"/>
      <c r="H95" s="258" t="s">
        <v>625</v>
      </c>
      <c r="I95" s="295"/>
      <c r="J95" s="310"/>
      <c r="K95" s="258"/>
      <c r="L95" s="267"/>
    </row>
    <row r="96" spans="1:12" ht="51" x14ac:dyDescent="0.25">
      <c r="A96" s="262"/>
      <c r="B96" s="269"/>
      <c r="C96" s="269"/>
      <c r="D96" s="265" t="s">
        <v>626</v>
      </c>
      <c r="E96" s="265"/>
      <c r="F96" s="256"/>
      <c r="G96" s="265" t="s">
        <v>627</v>
      </c>
      <c r="H96" s="258" t="s">
        <v>628</v>
      </c>
      <c r="I96" s="295"/>
      <c r="J96" s="310"/>
      <c r="K96" s="258"/>
      <c r="L96" s="267"/>
    </row>
    <row r="97" spans="1:12" ht="38.25" x14ac:dyDescent="0.25">
      <c r="A97" s="262"/>
      <c r="B97" s="269"/>
      <c r="C97" s="269"/>
      <c r="D97" s="265" t="s">
        <v>629</v>
      </c>
      <c r="E97" s="265"/>
      <c r="F97" s="256"/>
      <c r="G97" s="265" t="s">
        <v>630</v>
      </c>
      <c r="H97" s="258" t="s">
        <v>631</v>
      </c>
      <c r="I97" s="295"/>
      <c r="J97" s="310"/>
      <c r="K97" s="258"/>
      <c r="L97" s="267"/>
    </row>
    <row r="98" spans="1:12" ht="27" customHeight="1" x14ac:dyDescent="0.25">
      <c r="A98" s="262"/>
      <c r="B98" s="261"/>
      <c r="C98" s="269"/>
      <c r="D98" s="265" t="s">
        <v>632</v>
      </c>
      <c r="E98" s="265"/>
      <c r="F98" s="263" t="s">
        <v>318</v>
      </c>
      <c r="G98" s="263"/>
      <c r="H98" s="258" t="s">
        <v>633</v>
      </c>
      <c r="I98" s="295"/>
      <c r="J98" s="310"/>
      <c r="K98" s="258"/>
      <c r="L98" s="267"/>
    </row>
    <row r="99" spans="1:12" ht="38.25" x14ac:dyDescent="0.25">
      <c r="A99" s="262"/>
      <c r="B99" s="265"/>
      <c r="C99" s="269"/>
      <c r="D99" s="265" t="s">
        <v>634</v>
      </c>
      <c r="E99" s="265"/>
      <c r="F99" s="256"/>
      <c r="G99" s="265" t="s">
        <v>635</v>
      </c>
      <c r="H99" s="258" t="s">
        <v>636</v>
      </c>
      <c r="I99" s="295"/>
      <c r="J99" s="310"/>
      <c r="K99" s="258"/>
      <c r="L99" s="267"/>
    </row>
    <row r="100" spans="1:12" ht="25.5" x14ac:dyDescent="0.25">
      <c r="A100" s="262"/>
      <c r="B100" s="264"/>
      <c r="C100" s="269"/>
      <c r="D100" s="265" t="s">
        <v>637</v>
      </c>
      <c r="E100" s="265"/>
      <c r="F100" s="256"/>
      <c r="G100" s="265" t="s">
        <v>638</v>
      </c>
      <c r="H100" s="258" t="s">
        <v>639</v>
      </c>
      <c r="I100" s="295"/>
      <c r="J100" s="310"/>
      <c r="K100" s="258"/>
      <c r="L100" s="267"/>
    </row>
    <row r="101" spans="1:12" ht="38.25" customHeight="1" x14ac:dyDescent="0.25">
      <c r="A101" s="262"/>
      <c r="B101" s="264"/>
      <c r="C101" s="261"/>
      <c r="D101" s="265" t="s">
        <v>640</v>
      </c>
      <c r="E101" s="265"/>
      <c r="F101" s="256"/>
      <c r="G101" s="265" t="s">
        <v>320</v>
      </c>
      <c r="H101" s="258" t="s">
        <v>641</v>
      </c>
      <c r="I101" s="287" t="s">
        <v>244</v>
      </c>
      <c r="J101" s="311">
        <v>10000000</v>
      </c>
      <c r="K101" s="258" t="s">
        <v>416</v>
      </c>
      <c r="L101" s="270" t="s">
        <v>417</v>
      </c>
    </row>
    <row r="102" spans="1:12" x14ac:dyDescent="0.25">
      <c r="A102" s="262"/>
      <c r="B102" s="269"/>
      <c r="C102" s="269"/>
      <c r="D102" s="265"/>
      <c r="E102" s="265"/>
      <c r="F102" s="256"/>
      <c r="G102" s="256"/>
      <c r="H102" s="256"/>
      <c r="I102" s="295"/>
      <c r="J102" s="312"/>
      <c r="K102" s="258"/>
      <c r="L102" s="267"/>
    </row>
    <row r="103" spans="1:12" ht="16.5" customHeight="1" x14ac:dyDescent="0.25">
      <c r="A103" s="262"/>
      <c r="B103" s="269"/>
      <c r="C103" s="269"/>
      <c r="D103" s="265" t="s">
        <v>642</v>
      </c>
      <c r="E103" s="266" t="s">
        <v>322</v>
      </c>
      <c r="F103" s="284"/>
      <c r="G103" s="284"/>
      <c r="H103" s="258" t="s">
        <v>643</v>
      </c>
      <c r="I103" s="302">
        <v>0.8</v>
      </c>
      <c r="J103" s="312"/>
      <c r="K103" s="258"/>
      <c r="L103" s="267"/>
    </row>
    <row r="104" spans="1:12" ht="12.75" customHeight="1" x14ac:dyDescent="0.25">
      <c r="A104" s="262"/>
      <c r="B104" s="261"/>
      <c r="C104" s="269"/>
      <c r="D104" s="265" t="s">
        <v>645</v>
      </c>
      <c r="E104" s="265"/>
      <c r="F104" s="266" t="s">
        <v>323</v>
      </c>
      <c r="G104" s="284"/>
      <c r="H104" s="258" t="s">
        <v>646</v>
      </c>
      <c r="I104" s="269"/>
      <c r="J104" s="311"/>
      <c r="K104" s="258"/>
      <c r="L104" s="267"/>
    </row>
    <row r="105" spans="1:12" ht="39" customHeight="1" x14ac:dyDescent="0.25">
      <c r="A105" s="262"/>
      <c r="B105" s="263" t="s">
        <v>647</v>
      </c>
      <c r="C105" s="263" t="s">
        <v>617</v>
      </c>
      <c r="D105" s="265" t="s">
        <v>648</v>
      </c>
      <c r="E105" s="265"/>
      <c r="F105" s="256"/>
      <c r="G105" s="258" t="s">
        <v>325</v>
      </c>
      <c r="H105" s="258" t="s">
        <v>649</v>
      </c>
      <c r="I105" s="256" t="s">
        <v>244</v>
      </c>
      <c r="J105" s="311">
        <v>9000000</v>
      </c>
      <c r="K105" s="258" t="s">
        <v>417</v>
      </c>
      <c r="L105" s="270" t="s">
        <v>417</v>
      </c>
    </row>
    <row r="106" spans="1:12" ht="59.25" customHeight="1" x14ac:dyDescent="0.25">
      <c r="A106" s="262"/>
      <c r="B106" s="263"/>
      <c r="C106" s="263"/>
      <c r="D106" s="265" t="s">
        <v>650</v>
      </c>
      <c r="E106" s="265"/>
      <c r="F106" s="256"/>
      <c r="G106" s="258" t="s">
        <v>327</v>
      </c>
      <c r="H106" s="258" t="s">
        <v>651</v>
      </c>
      <c r="I106" s="269" t="s">
        <v>263</v>
      </c>
      <c r="J106" s="311">
        <v>22710000</v>
      </c>
      <c r="K106" s="258" t="s">
        <v>417</v>
      </c>
      <c r="L106" s="270" t="s">
        <v>417</v>
      </c>
    </row>
    <row r="107" spans="1:12" ht="24.75" customHeight="1" x14ac:dyDescent="0.25">
      <c r="A107" s="262"/>
      <c r="B107" s="263"/>
      <c r="C107" s="263"/>
      <c r="D107" s="265" t="s">
        <v>652</v>
      </c>
      <c r="E107" s="265"/>
      <c r="F107" s="256"/>
      <c r="G107" s="258" t="s">
        <v>329</v>
      </c>
      <c r="H107" s="258" t="s">
        <v>653</v>
      </c>
      <c r="I107" s="269"/>
      <c r="J107" s="311">
        <v>10000000</v>
      </c>
      <c r="K107" s="258" t="s">
        <v>417</v>
      </c>
      <c r="L107" s="270" t="s">
        <v>417</v>
      </c>
    </row>
    <row r="108" spans="1:12" x14ac:dyDescent="0.25">
      <c r="A108" s="262"/>
      <c r="B108" s="269"/>
      <c r="C108" s="269"/>
      <c r="D108" s="265"/>
      <c r="E108" s="265"/>
      <c r="F108" s="256"/>
      <c r="G108" s="258"/>
      <c r="H108" s="259"/>
      <c r="I108" s="269"/>
      <c r="J108" s="310"/>
      <c r="K108" s="258"/>
      <c r="L108" s="267"/>
    </row>
    <row r="109" spans="1:12" ht="24.75" customHeight="1" x14ac:dyDescent="0.25">
      <c r="A109" s="262"/>
      <c r="B109" s="269"/>
      <c r="C109" s="269"/>
      <c r="D109" s="265" t="s">
        <v>657</v>
      </c>
      <c r="E109" s="296" t="s">
        <v>333</v>
      </c>
      <c r="F109" s="297"/>
      <c r="G109" s="298"/>
      <c r="H109" s="258" t="s">
        <v>658</v>
      </c>
      <c r="I109" s="256">
        <v>0</v>
      </c>
      <c r="J109" s="310"/>
      <c r="K109" s="258"/>
      <c r="L109" s="267"/>
    </row>
    <row r="110" spans="1:12" ht="27.75" customHeight="1" x14ac:dyDescent="0.25">
      <c r="A110" s="262"/>
      <c r="B110" s="265"/>
      <c r="C110" s="269"/>
      <c r="D110" s="265" t="s">
        <v>659</v>
      </c>
      <c r="E110" s="268"/>
      <c r="F110" s="296" t="s">
        <v>334</v>
      </c>
      <c r="G110" s="298"/>
      <c r="H110" s="265" t="s">
        <v>660</v>
      </c>
      <c r="I110" s="269" t="s">
        <v>408</v>
      </c>
      <c r="J110" s="310"/>
      <c r="K110" s="258"/>
      <c r="L110" s="267"/>
    </row>
    <row r="111" spans="1:12" ht="76.5" x14ac:dyDescent="0.25">
      <c r="A111" s="262"/>
      <c r="B111" s="257" t="s">
        <v>661</v>
      </c>
      <c r="C111" s="265" t="s">
        <v>662</v>
      </c>
      <c r="D111" s="265" t="s">
        <v>663</v>
      </c>
      <c r="E111" s="265"/>
      <c r="F111" s="256"/>
      <c r="G111" s="258" t="s">
        <v>336</v>
      </c>
      <c r="H111" s="265" t="s">
        <v>664</v>
      </c>
      <c r="I111" s="269" t="s">
        <v>244</v>
      </c>
      <c r="J111" s="310">
        <v>9000000</v>
      </c>
      <c r="K111" s="258" t="s">
        <v>417</v>
      </c>
      <c r="L111" s="270" t="s">
        <v>417</v>
      </c>
    </row>
    <row r="112" spans="1:12" ht="25.5" x14ac:dyDescent="0.25">
      <c r="A112" s="262"/>
      <c r="B112" s="257"/>
      <c r="C112" s="265" t="s">
        <v>665</v>
      </c>
      <c r="D112" s="265" t="s">
        <v>666</v>
      </c>
      <c r="E112" s="265"/>
      <c r="F112" s="256"/>
      <c r="G112" s="258" t="s">
        <v>338</v>
      </c>
      <c r="H112" s="265" t="s">
        <v>667</v>
      </c>
      <c r="I112" s="269" t="s">
        <v>244</v>
      </c>
      <c r="J112" s="310">
        <v>7516000</v>
      </c>
      <c r="K112" s="258" t="s">
        <v>417</v>
      </c>
      <c r="L112" s="270" t="s">
        <v>417</v>
      </c>
    </row>
    <row r="113" spans="1:12" x14ac:dyDescent="0.25">
      <c r="A113" s="271"/>
      <c r="B113" s="272"/>
      <c r="C113" s="272"/>
      <c r="D113" s="273"/>
      <c r="E113" s="273"/>
      <c r="F113" s="283"/>
      <c r="G113" s="285"/>
      <c r="H113" s="286"/>
      <c r="I113" s="272"/>
      <c r="J113" s="313"/>
      <c r="K113" s="285"/>
      <c r="L113" s="274"/>
    </row>
    <row r="114" spans="1:12" ht="23.25" customHeight="1" x14ac:dyDescent="0.25">
      <c r="A114" s="262"/>
      <c r="B114" s="269"/>
      <c r="C114" s="269"/>
      <c r="D114" s="265" t="s">
        <v>668</v>
      </c>
      <c r="E114" s="296" t="s">
        <v>340</v>
      </c>
      <c r="F114" s="297"/>
      <c r="G114" s="298"/>
      <c r="H114" s="258" t="s">
        <v>669</v>
      </c>
      <c r="I114" s="287">
        <v>0</v>
      </c>
      <c r="J114" s="314"/>
      <c r="K114" s="260"/>
      <c r="L114" s="275"/>
    </row>
    <row r="115" spans="1:12" ht="28.5" customHeight="1" x14ac:dyDescent="0.25">
      <c r="A115" s="262"/>
      <c r="B115" s="269"/>
      <c r="C115" s="269"/>
      <c r="D115" s="265" t="s">
        <v>670</v>
      </c>
      <c r="E115" s="265"/>
      <c r="F115" s="296" t="s">
        <v>341</v>
      </c>
      <c r="G115" s="298"/>
      <c r="H115" s="265" t="s">
        <v>671</v>
      </c>
      <c r="I115" s="295"/>
      <c r="J115" s="315"/>
      <c r="K115" s="258"/>
      <c r="L115" s="267"/>
    </row>
    <row r="116" spans="1:12" ht="109.5" customHeight="1" x14ac:dyDescent="0.25">
      <c r="A116" s="262"/>
      <c r="B116" s="264"/>
      <c r="C116" s="265" t="s">
        <v>672</v>
      </c>
      <c r="D116" s="265" t="s">
        <v>673</v>
      </c>
      <c r="E116" s="265"/>
      <c r="F116" s="256"/>
      <c r="G116" s="258" t="s">
        <v>342</v>
      </c>
      <c r="H116" s="265" t="s">
        <v>674</v>
      </c>
      <c r="I116" s="287" t="s">
        <v>344</v>
      </c>
      <c r="J116" s="315">
        <v>40000000</v>
      </c>
      <c r="K116" s="258" t="s">
        <v>416</v>
      </c>
      <c r="L116" s="270" t="s">
        <v>417</v>
      </c>
    </row>
    <row r="117" spans="1:12" ht="48" customHeight="1" x14ac:dyDescent="0.25">
      <c r="A117" s="262"/>
      <c r="B117" s="269"/>
      <c r="C117" s="269"/>
      <c r="D117" s="265" t="s">
        <v>675</v>
      </c>
      <c r="E117" s="265"/>
      <c r="F117" s="256"/>
      <c r="G117" s="258" t="s">
        <v>676</v>
      </c>
      <c r="H117" s="265" t="s">
        <v>677</v>
      </c>
      <c r="I117" s="295"/>
      <c r="J117" s="315"/>
      <c r="K117" s="258"/>
      <c r="L117" s="267"/>
    </row>
    <row r="118" spans="1:12" ht="25.5" x14ac:dyDescent="0.25">
      <c r="A118" s="262"/>
      <c r="B118" s="269"/>
      <c r="C118" s="269"/>
      <c r="D118" s="265" t="s">
        <v>678</v>
      </c>
      <c r="E118" s="265"/>
      <c r="F118" s="256"/>
      <c r="G118" s="258" t="s">
        <v>679</v>
      </c>
      <c r="H118" s="265" t="s">
        <v>680</v>
      </c>
      <c r="I118" s="295"/>
      <c r="J118" s="315"/>
      <c r="K118" s="258"/>
      <c r="L118" s="267"/>
    </row>
    <row r="119" spans="1:12" ht="76.5" x14ac:dyDescent="0.25">
      <c r="A119" s="262"/>
      <c r="B119" s="264"/>
      <c r="C119" s="265" t="s">
        <v>681</v>
      </c>
      <c r="D119" s="265" t="s">
        <v>682</v>
      </c>
      <c r="E119" s="265"/>
      <c r="F119" s="256"/>
      <c r="G119" s="258" t="s">
        <v>346</v>
      </c>
      <c r="H119" s="265" t="s">
        <v>683</v>
      </c>
      <c r="I119" s="287" t="s">
        <v>348</v>
      </c>
      <c r="J119" s="315">
        <v>9000000</v>
      </c>
      <c r="K119" s="258" t="s">
        <v>416</v>
      </c>
      <c r="L119" s="270" t="s">
        <v>417</v>
      </c>
    </row>
    <row r="120" spans="1:12" ht="30.75" customHeight="1" x14ac:dyDescent="0.25">
      <c r="A120" s="262"/>
      <c r="B120" s="269"/>
      <c r="C120" s="269"/>
      <c r="D120" s="265" t="s">
        <v>684</v>
      </c>
      <c r="E120" s="265"/>
      <c r="F120" s="256"/>
      <c r="G120" s="258" t="s">
        <v>685</v>
      </c>
      <c r="H120" s="265" t="s">
        <v>686</v>
      </c>
      <c r="I120" s="295"/>
      <c r="J120" s="315"/>
      <c r="K120" s="258"/>
      <c r="L120" s="267"/>
    </row>
    <row r="121" spans="1:12" ht="27.75" customHeight="1" x14ac:dyDescent="0.25">
      <c r="A121" s="262"/>
      <c r="B121" s="269"/>
      <c r="C121" s="269"/>
      <c r="D121" s="265"/>
      <c r="E121" s="265"/>
      <c r="F121" s="256"/>
      <c r="G121" s="258" t="s">
        <v>687</v>
      </c>
      <c r="H121" s="265" t="s">
        <v>688</v>
      </c>
      <c r="I121" s="295"/>
      <c r="J121" s="315"/>
      <c r="K121" s="258"/>
      <c r="L121" s="267"/>
    </row>
    <row r="122" spans="1:12" ht="24.75" customHeight="1" x14ac:dyDescent="0.25">
      <c r="A122" s="262"/>
      <c r="B122" s="269"/>
      <c r="C122" s="269"/>
      <c r="D122" s="265" t="s">
        <v>689</v>
      </c>
      <c r="E122" s="265"/>
      <c r="F122" s="256"/>
      <c r="G122" s="258" t="s">
        <v>690</v>
      </c>
      <c r="H122" s="265" t="s">
        <v>691</v>
      </c>
      <c r="I122" s="295"/>
      <c r="J122" s="315"/>
      <c r="K122" s="258"/>
      <c r="L122" s="267"/>
    </row>
    <row r="123" spans="1:12" ht="51" x14ac:dyDescent="0.25">
      <c r="A123" s="262"/>
      <c r="B123" s="277" t="s">
        <v>647</v>
      </c>
      <c r="C123" s="276" t="s">
        <v>692</v>
      </c>
      <c r="D123" s="265" t="s">
        <v>693</v>
      </c>
      <c r="E123" s="264"/>
      <c r="F123" s="264"/>
      <c r="G123" s="258" t="s">
        <v>349</v>
      </c>
      <c r="H123" s="265" t="s">
        <v>694</v>
      </c>
      <c r="I123" s="295" t="s">
        <v>244</v>
      </c>
      <c r="J123" s="315">
        <v>7000000</v>
      </c>
      <c r="K123" s="258" t="s">
        <v>416</v>
      </c>
      <c r="L123" s="270" t="s">
        <v>417</v>
      </c>
    </row>
    <row r="124" spans="1:12" x14ac:dyDescent="0.25">
      <c r="A124" s="262"/>
      <c r="B124" s="269"/>
      <c r="C124" s="269"/>
      <c r="D124" s="265"/>
      <c r="E124" s="265"/>
      <c r="F124" s="256"/>
      <c r="G124" s="258"/>
      <c r="H124" s="256"/>
      <c r="I124" s="295"/>
      <c r="J124" s="315"/>
      <c r="K124" s="258"/>
      <c r="L124" s="267"/>
    </row>
    <row r="125" spans="1:12" ht="24.75" customHeight="1" x14ac:dyDescent="0.25">
      <c r="A125" s="262"/>
      <c r="B125" s="269"/>
      <c r="C125" s="269"/>
      <c r="D125" s="265" t="s">
        <v>695</v>
      </c>
      <c r="E125" s="296" t="s">
        <v>351</v>
      </c>
      <c r="F125" s="297"/>
      <c r="G125" s="298"/>
      <c r="H125" s="258" t="s">
        <v>696</v>
      </c>
      <c r="I125" s="303">
        <v>1</v>
      </c>
      <c r="J125" s="314"/>
      <c r="K125" s="258"/>
      <c r="L125" s="267"/>
    </row>
    <row r="126" spans="1:12" ht="23.25" customHeight="1" x14ac:dyDescent="0.25">
      <c r="A126" s="262"/>
      <c r="B126" s="269"/>
      <c r="C126" s="269"/>
      <c r="D126" s="265" t="s">
        <v>698</v>
      </c>
      <c r="E126" s="265"/>
      <c r="F126" s="296" t="s">
        <v>352</v>
      </c>
      <c r="G126" s="298"/>
      <c r="H126" s="265" t="s">
        <v>699</v>
      </c>
      <c r="I126" s="295"/>
      <c r="J126" s="315"/>
      <c r="K126" s="258"/>
      <c r="L126" s="267"/>
    </row>
    <row r="127" spans="1:12" ht="27" customHeight="1" x14ac:dyDescent="0.25">
      <c r="A127" s="262"/>
      <c r="B127" s="269"/>
      <c r="C127" s="269"/>
      <c r="D127" s="265" t="s">
        <v>700</v>
      </c>
      <c r="E127" s="265"/>
      <c r="F127" s="256"/>
      <c r="G127" s="258" t="s">
        <v>701</v>
      </c>
      <c r="H127" s="265" t="s">
        <v>702</v>
      </c>
      <c r="I127" s="295"/>
      <c r="J127" s="315"/>
      <c r="K127" s="258"/>
      <c r="L127" s="267"/>
    </row>
    <row r="128" spans="1:12" ht="38.25" x14ac:dyDescent="0.25">
      <c r="A128" s="262"/>
      <c r="B128" s="263" t="s">
        <v>647</v>
      </c>
      <c r="C128" s="263" t="s">
        <v>703</v>
      </c>
      <c r="D128" s="265" t="s">
        <v>704</v>
      </c>
      <c r="E128" s="265"/>
      <c r="F128" s="256"/>
      <c r="G128" s="258" t="s">
        <v>353</v>
      </c>
      <c r="H128" s="265" t="s">
        <v>705</v>
      </c>
      <c r="I128" s="295" t="s">
        <v>244</v>
      </c>
      <c r="J128" s="315">
        <v>5000000</v>
      </c>
      <c r="K128" s="258" t="s">
        <v>417</v>
      </c>
      <c r="L128" s="270" t="s">
        <v>417</v>
      </c>
    </row>
    <row r="129" spans="1:12" ht="25.5" x14ac:dyDescent="0.25">
      <c r="A129" s="262"/>
      <c r="B129" s="263"/>
      <c r="C129" s="263"/>
      <c r="D129" s="265" t="s">
        <v>706</v>
      </c>
      <c r="E129" s="265"/>
      <c r="F129" s="256"/>
      <c r="G129" s="258" t="s">
        <v>355</v>
      </c>
      <c r="H129" s="265" t="s">
        <v>707</v>
      </c>
      <c r="I129" s="295" t="s">
        <v>244</v>
      </c>
      <c r="J129" s="315">
        <v>7000000</v>
      </c>
      <c r="K129" s="258" t="s">
        <v>417</v>
      </c>
      <c r="L129" s="270" t="s">
        <v>417</v>
      </c>
    </row>
    <row r="130" spans="1:12" ht="27" customHeight="1" x14ac:dyDescent="0.25">
      <c r="A130" s="262"/>
      <c r="B130" s="269"/>
      <c r="C130" s="269"/>
      <c r="D130" s="265" t="s">
        <v>708</v>
      </c>
      <c r="E130" s="265"/>
      <c r="F130" s="256"/>
      <c r="G130" s="258" t="s">
        <v>709</v>
      </c>
      <c r="H130" s="265" t="s">
        <v>710</v>
      </c>
      <c r="I130" s="295"/>
      <c r="J130" s="315"/>
      <c r="K130" s="258"/>
      <c r="L130" s="267"/>
    </row>
    <row r="131" spans="1:12" ht="27" customHeight="1" x14ac:dyDescent="0.25">
      <c r="A131" s="262"/>
      <c r="B131" s="269"/>
      <c r="C131" s="269"/>
      <c r="D131" s="265" t="s">
        <v>711</v>
      </c>
      <c r="E131" s="265"/>
      <c r="F131" s="256"/>
      <c r="G131" s="258" t="s">
        <v>712</v>
      </c>
      <c r="H131" s="265" t="s">
        <v>713</v>
      </c>
      <c r="I131" s="295"/>
      <c r="J131" s="315"/>
      <c r="K131" s="258"/>
      <c r="L131" s="267"/>
    </row>
    <row r="132" spans="1:12" ht="25.5" x14ac:dyDescent="0.25">
      <c r="A132" s="262"/>
      <c r="B132" s="269"/>
      <c r="C132" s="269"/>
      <c r="D132" s="265" t="s">
        <v>714</v>
      </c>
      <c r="E132" s="265"/>
      <c r="F132" s="256"/>
      <c r="G132" s="258" t="s">
        <v>715</v>
      </c>
      <c r="H132" s="265" t="s">
        <v>716</v>
      </c>
      <c r="I132" s="295"/>
      <c r="J132" s="315"/>
      <c r="K132" s="258"/>
      <c r="L132" s="267"/>
    </row>
    <row r="133" spans="1:12" ht="25.5" x14ac:dyDescent="0.25">
      <c r="A133" s="262"/>
      <c r="B133" s="263" t="s">
        <v>647</v>
      </c>
      <c r="C133" s="257" t="s">
        <v>692</v>
      </c>
      <c r="D133" s="265" t="s">
        <v>717</v>
      </c>
      <c r="E133" s="265"/>
      <c r="F133" s="256"/>
      <c r="G133" s="258" t="s">
        <v>357</v>
      </c>
      <c r="H133" s="265" t="s">
        <v>718</v>
      </c>
      <c r="I133" s="295" t="s">
        <v>244</v>
      </c>
      <c r="J133" s="315">
        <v>5000000</v>
      </c>
      <c r="K133" s="258" t="s">
        <v>416</v>
      </c>
      <c r="L133" s="270" t="s">
        <v>417</v>
      </c>
    </row>
    <row r="134" spans="1:12" ht="33" customHeight="1" x14ac:dyDescent="0.25">
      <c r="A134" s="262"/>
      <c r="B134" s="263"/>
      <c r="C134" s="257"/>
      <c r="D134" s="265" t="s">
        <v>719</v>
      </c>
      <c r="E134" s="265"/>
      <c r="F134" s="256"/>
      <c r="G134" s="258" t="s">
        <v>720</v>
      </c>
      <c r="H134" s="265" t="s">
        <v>721</v>
      </c>
      <c r="I134" s="295"/>
      <c r="J134" s="315"/>
      <c r="K134" s="258"/>
      <c r="L134" s="267"/>
    </row>
    <row r="135" spans="1:12" ht="38.25" x14ac:dyDescent="0.25">
      <c r="A135" s="262"/>
      <c r="B135" s="263"/>
      <c r="C135" s="257"/>
      <c r="D135" s="265" t="s">
        <v>722</v>
      </c>
      <c r="E135" s="265"/>
      <c r="F135" s="256"/>
      <c r="G135" s="258" t="s">
        <v>359</v>
      </c>
      <c r="H135" s="265" t="s">
        <v>723</v>
      </c>
      <c r="I135" s="295" t="s">
        <v>244</v>
      </c>
      <c r="J135" s="315">
        <v>7000000</v>
      </c>
      <c r="K135" s="258" t="s">
        <v>417</v>
      </c>
      <c r="L135" s="270" t="s">
        <v>417</v>
      </c>
    </row>
    <row r="136" spans="1:12" ht="25.5" x14ac:dyDescent="0.25">
      <c r="A136" s="262"/>
      <c r="B136" s="263"/>
      <c r="C136" s="257"/>
      <c r="D136" s="265" t="s">
        <v>724</v>
      </c>
      <c r="E136" s="265"/>
      <c r="F136" s="256"/>
      <c r="G136" s="258" t="s">
        <v>361</v>
      </c>
      <c r="H136" s="265" t="s">
        <v>725</v>
      </c>
      <c r="I136" s="295" t="s">
        <v>244</v>
      </c>
      <c r="J136" s="315">
        <v>7000000</v>
      </c>
      <c r="K136" s="258" t="s">
        <v>417</v>
      </c>
      <c r="L136" s="270" t="s">
        <v>417</v>
      </c>
    </row>
    <row r="137" spans="1:12" ht="38.25" x14ac:dyDescent="0.25">
      <c r="A137" s="262"/>
      <c r="B137" s="263" t="s">
        <v>647</v>
      </c>
      <c r="C137" s="257" t="s">
        <v>703</v>
      </c>
      <c r="D137" s="265" t="s">
        <v>726</v>
      </c>
      <c r="E137" s="265"/>
      <c r="F137" s="256"/>
      <c r="G137" s="258" t="s">
        <v>363</v>
      </c>
      <c r="H137" s="265" t="s">
        <v>727</v>
      </c>
      <c r="I137" s="295" t="s">
        <v>244</v>
      </c>
      <c r="J137" s="315">
        <v>7000000</v>
      </c>
      <c r="K137" s="258" t="s">
        <v>417</v>
      </c>
      <c r="L137" s="270" t="s">
        <v>417</v>
      </c>
    </row>
    <row r="138" spans="1:12" ht="16.5" customHeight="1" x14ac:dyDescent="0.25">
      <c r="A138" s="262"/>
      <c r="B138" s="263"/>
      <c r="C138" s="257"/>
      <c r="D138" s="265" t="s">
        <v>728</v>
      </c>
      <c r="E138" s="265"/>
      <c r="F138" s="256"/>
      <c r="G138" s="258" t="s">
        <v>729</v>
      </c>
      <c r="H138" s="265" t="s">
        <v>730</v>
      </c>
      <c r="I138" s="295"/>
      <c r="J138" s="315"/>
      <c r="K138" s="258"/>
      <c r="L138" s="267"/>
    </row>
    <row r="139" spans="1:12" ht="38.25" x14ac:dyDescent="0.25">
      <c r="A139" s="262"/>
      <c r="B139" s="263"/>
      <c r="C139" s="257"/>
      <c r="D139" s="265" t="s">
        <v>731</v>
      </c>
      <c r="E139" s="265"/>
      <c r="F139" s="256"/>
      <c r="G139" s="258" t="s">
        <v>365</v>
      </c>
      <c r="H139" s="265" t="s">
        <v>732</v>
      </c>
      <c r="I139" s="295" t="s">
        <v>244</v>
      </c>
      <c r="J139" s="315">
        <v>7000000</v>
      </c>
      <c r="K139" s="258" t="s">
        <v>416</v>
      </c>
      <c r="L139" s="270" t="s">
        <v>417</v>
      </c>
    </row>
    <row r="140" spans="1:12" ht="30" customHeight="1" x14ac:dyDescent="0.25">
      <c r="A140" s="262"/>
      <c r="B140" s="263"/>
      <c r="C140" s="257"/>
      <c r="D140" s="265" t="s">
        <v>733</v>
      </c>
      <c r="E140" s="265"/>
      <c r="F140" s="256"/>
      <c r="G140" s="258" t="s">
        <v>734</v>
      </c>
      <c r="H140" s="265" t="s">
        <v>735</v>
      </c>
      <c r="I140" s="295"/>
      <c r="J140" s="315"/>
      <c r="K140" s="258"/>
      <c r="L140" s="267"/>
    </row>
    <row r="141" spans="1:12" ht="24.75" customHeight="1" x14ac:dyDescent="0.25">
      <c r="A141" s="262"/>
      <c r="B141" s="263"/>
      <c r="C141" s="257"/>
      <c r="D141" s="265" t="s">
        <v>736</v>
      </c>
      <c r="E141" s="265"/>
      <c r="F141" s="256"/>
      <c r="G141" s="258" t="s">
        <v>367</v>
      </c>
      <c r="H141" s="265" t="s">
        <v>737</v>
      </c>
      <c r="I141" s="295" t="s">
        <v>244</v>
      </c>
      <c r="J141" s="315">
        <v>7000000</v>
      </c>
      <c r="K141" s="258" t="s">
        <v>416</v>
      </c>
      <c r="L141" s="270" t="s">
        <v>417</v>
      </c>
    </row>
    <row r="142" spans="1:12" ht="24" customHeight="1" x14ac:dyDescent="0.25">
      <c r="A142" s="262"/>
      <c r="B142" s="263"/>
      <c r="C142" s="257"/>
      <c r="D142" s="265" t="s">
        <v>738</v>
      </c>
      <c r="E142" s="265"/>
      <c r="F142" s="256"/>
      <c r="G142" s="258" t="s">
        <v>739</v>
      </c>
      <c r="H142" s="265" t="s">
        <v>740</v>
      </c>
      <c r="I142" s="295"/>
      <c r="J142" s="315"/>
      <c r="K142" s="258"/>
      <c r="L142" s="267"/>
    </row>
    <row r="143" spans="1:12" ht="25.5" x14ac:dyDescent="0.25">
      <c r="A143" s="262"/>
      <c r="B143" s="263"/>
      <c r="C143" s="257"/>
      <c r="D143" s="265" t="s">
        <v>741</v>
      </c>
      <c r="E143" s="265"/>
      <c r="F143" s="256"/>
      <c r="G143" s="258" t="s">
        <v>742</v>
      </c>
      <c r="H143" s="265" t="s">
        <v>743</v>
      </c>
      <c r="I143" s="295"/>
      <c r="J143" s="315"/>
      <c r="K143" s="258"/>
      <c r="L143" s="267"/>
    </row>
    <row r="144" spans="1:12" ht="38.25" x14ac:dyDescent="0.25">
      <c r="A144" s="262"/>
      <c r="B144" s="263"/>
      <c r="C144" s="257"/>
      <c r="D144" s="265" t="s">
        <v>744</v>
      </c>
      <c r="E144" s="265"/>
      <c r="F144" s="256"/>
      <c r="G144" s="258" t="s">
        <v>369</v>
      </c>
      <c r="H144" s="265" t="s">
        <v>745</v>
      </c>
      <c r="I144" s="295" t="s">
        <v>244</v>
      </c>
      <c r="J144" s="315">
        <v>7000000</v>
      </c>
      <c r="K144" s="258" t="s">
        <v>416</v>
      </c>
      <c r="L144" s="270" t="s">
        <v>417</v>
      </c>
    </row>
    <row r="145" spans="1:12" ht="15" customHeight="1" x14ac:dyDescent="0.25">
      <c r="A145" s="278"/>
      <c r="B145" s="279"/>
      <c r="C145" s="279"/>
      <c r="D145" s="280"/>
      <c r="E145" s="279"/>
      <c r="F145" s="279"/>
      <c r="G145" s="281"/>
      <c r="H145" s="281"/>
      <c r="I145" s="305">
        <f>SUM(J9:J144)</f>
        <v>2011813378</v>
      </c>
      <c r="J145" s="304"/>
      <c r="K145" s="288"/>
      <c r="L145" s="282"/>
    </row>
    <row r="147" spans="1:12" ht="15" customHeight="1" x14ac:dyDescent="0.25">
      <c r="I147" s="317"/>
      <c r="J147" s="317"/>
    </row>
    <row r="148" spans="1:12" x14ac:dyDescent="0.25">
      <c r="I148" s="316"/>
    </row>
    <row r="149" spans="1:12" x14ac:dyDescent="0.25">
      <c r="I149" s="318"/>
      <c r="J149" s="319"/>
    </row>
  </sheetData>
  <mergeCells count="55">
    <mergeCell ref="I145:J145"/>
    <mergeCell ref="I147:J147"/>
    <mergeCell ref="I149:J149"/>
    <mergeCell ref="D8:G8"/>
    <mergeCell ref="F110:G110"/>
    <mergeCell ref="E114:G114"/>
    <mergeCell ref="F115:G115"/>
    <mergeCell ref="E125:G125"/>
    <mergeCell ref="F126:G126"/>
    <mergeCell ref="A1:L1"/>
    <mergeCell ref="A2:L2"/>
    <mergeCell ref="A3:L3"/>
    <mergeCell ref="I5:J5"/>
    <mergeCell ref="I6:J6"/>
    <mergeCell ref="A5:A7"/>
    <mergeCell ref="B5:B7"/>
    <mergeCell ref="C5:C7"/>
    <mergeCell ref="E109:G109"/>
    <mergeCell ref="E5:G7"/>
    <mergeCell ref="H5:H7"/>
    <mergeCell ref="K5:K7"/>
    <mergeCell ref="G145:H145"/>
    <mergeCell ref="B137:B144"/>
    <mergeCell ref="C137:C144"/>
    <mergeCell ref="B133:B136"/>
    <mergeCell ref="C133:C136"/>
    <mergeCell ref="B128:B129"/>
    <mergeCell ref="C128:C129"/>
    <mergeCell ref="B111:B112"/>
    <mergeCell ref="B105:B107"/>
    <mergeCell ref="C105:C107"/>
    <mergeCell ref="F98:G98"/>
    <mergeCell ref="F95:G95"/>
    <mergeCell ref="F91:G91"/>
    <mergeCell ref="F88:G88"/>
    <mergeCell ref="E87:G87"/>
    <mergeCell ref="E86:G86"/>
    <mergeCell ref="E85:G85"/>
    <mergeCell ref="F82:G82"/>
    <mergeCell ref="F73:G73"/>
    <mergeCell ref="F68:G68"/>
    <mergeCell ref="C59:C80"/>
    <mergeCell ref="F59:G59"/>
    <mergeCell ref="F47:G47"/>
    <mergeCell ref="C35:C58"/>
    <mergeCell ref="F35:G35"/>
    <mergeCell ref="F27:G27"/>
    <mergeCell ref="C18:C34"/>
    <mergeCell ref="F18:G18"/>
    <mergeCell ref="C10:C17"/>
    <mergeCell ref="F10:G10"/>
    <mergeCell ref="B9:B83"/>
    <mergeCell ref="E9:G9"/>
    <mergeCell ref="L5:L7"/>
    <mergeCell ref="D5:D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Sheet2</vt:lpstr>
      <vt:lpstr>renja 2022</vt:lpstr>
      <vt:lpstr>sppd</vt:lpstr>
      <vt:lpstr>renstra</vt:lpstr>
      <vt:lpstr>renja dari renstra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Irwan Nawir</dc:creator>
  <cp:lastModifiedBy>Irwan Nawir</cp:lastModifiedBy>
  <cp:lastPrinted>2021-07-16T14:26:05Z</cp:lastPrinted>
  <dcterms:created xsi:type="dcterms:W3CDTF">2021-04-14T02:15:15Z</dcterms:created>
  <dcterms:modified xsi:type="dcterms:W3CDTF">2021-07-16T15:02:34Z</dcterms:modified>
</cp:coreProperties>
</file>